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<sst xmlns="http://schemas.openxmlformats.org/spreadsheetml/2006/main" count="53" uniqueCount="49">
  <si>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</si>
  <si>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</si>
  <si>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</si>
  <si>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</si>
  <si>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</si>
  <si>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</si>
  <si>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</si>
  <si>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</si>
  <si>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</si>
  <si>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</si>
  <si>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</si>
  <si>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</si>
  <si>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</si>
  <si>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</si>
  <si>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</si>
  <si>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</si>
  <si>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</si>
  <si>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</si>
  <si>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</si>
  <si>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</si>
  <si>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</si>
  <si>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</si>
  <si>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</si>
  <si>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</si>
  <si>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</si>
  <si>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</si>
  <si>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</si>
  <si>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</si>
  <si>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</si>
  <si>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</si>
  <si>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</si>
  <si>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</si>
  <si>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</si>
  <si>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</si>
  <si>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</si>
  <si>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</si>
  <si>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</si>
  <si>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</si>
  <si>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</si>
  <si>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</si>
  <si>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</si>
  <si>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</si>
  <si>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</si>
  <si>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</si>
  <si>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</si>
  <si>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</si>
  <si>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</si>
  <si>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</si>
  <si>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II kwartał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</si>
</sst>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9.5">
      <c r="A1" s="98" t="s">
        <v>48</v>
      </c>
    </row>
    <row r="2" ht="15.75">
      <c r="A2" s="89"/>
    </row>
    <row r="4" spans="1:17" ht="19.5" customHeight="1">
      <c r="A4" s="97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15" t="s">
        <v>8</v>
      </c>
      <c r="B6" s="110" t="s">
        <v>21</v>
      </c>
      <c r="C6" s="112" t="s">
        <v>22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02" t="s">
        <v>3</v>
      </c>
      <c r="P6" s="103"/>
      <c r="Q6" s="104"/>
    </row>
    <row r="7" spans="1:17" s="23" customFormat="1" ht="68.25" thickBot="1">
      <c r="A7" s="116"/>
      <c r="B7" s="111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6243690.700000001</v>
      </c>
      <c r="C9" s="63">
        <f>C10+C13+C16+C20+C23</f>
        <v>6243690.7</v>
      </c>
      <c r="D9" s="63">
        <f>D10+D13+D16+D20+D23</f>
        <v>57632</v>
      </c>
      <c r="E9" s="63">
        <f>E10+E13+E16+E20+E23</f>
        <v>57632</v>
      </c>
      <c r="F9" s="63">
        <f aca="true" t="shared" si="0" ref="F9:N9">F10+F13+F16+F20+F23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1630582.83</v>
      </c>
      <c r="K9" s="63">
        <f t="shared" si="0"/>
        <v>0</v>
      </c>
      <c r="L9" s="63">
        <f>L10+L13+L16+L20+L23</f>
        <v>1535510.54</v>
      </c>
      <c r="M9" s="63">
        <f>M10+M13+M16+M20+M23</f>
        <v>3019965.33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1630582.83</v>
      </c>
      <c r="C16" s="68">
        <f>C17+C18+C19</f>
        <v>1630582.83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1630582.83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1630582.83</v>
      </c>
      <c r="C18" s="66">
        <f>D18+I18+J18+K18+L18+M18+N18</f>
        <v>1630582.83</v>
      </c>
      <c r="D18" s="71">
        <f>E18+F18+G18+H18</f>
        <v>0</v>
      </c>
      <c r="E18" s="95"/>
      <c r="F18" s="96"/>
      <c r="G18" s="96"/>
      <c r="H18" s="74"/>
      <c r="I18" s="74"/>
      <c r="J18" s="74">
        <v>1630582.83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0</v>
      </c>
      <c r="C19" s="66">
        <f>D19+I19+J19+K19+L19+M19+N19</f>
        <v>0</v>
      </c>
      <c r="D19" s="71">
        <f>E19+F19+G19+H19</f>
        <v>0</v>
      </c>
      <c r="E19" s="93"/>
      <c r="F19" s="94"/>
      <c r="G19" s="94"/>
      <c r="H19" s="72"/>
      <c r="I19" s="72"/>
      <c r="J19" s="72">
        <v>0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1305526.24</v>
      </c>
      <c r="C20" s="64">
        <f>C21+C22</f>
        <v>1305526.24</v>
      </c>
      <c r="D20" s="64">
        <f>D21+D22</f>
        <v>0</v>
      </c>
      <c r="E20" s="64"/>
      <c r="F20" s="64"/>
      <c r="G20" s="64"/>
      <c r="H20" s="87"/>
      <c r="I20" s="87"/>
      <c r="J20" s="64"/>
      <c r="K20" s="64"/>
      <c r="L20" s="64">
        <f>L21+L22</f>
        <v>205482.44</v>
      </c>
      <c r="M20" s="64">
        <f>M21+M22</f>
        <v>1100043.8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1405</v>
      </c>
      <c r="C21" s="66">
        <f aca="true" t="shared" si="1" ref="C21:C26">D21+I21+J21+K21+L21+M21+N21</f>
        <v>1405</v>
      </c>
      <c r="D21" s="67">
        <f>E21+F21+G21+H21</f>
        <v>0</v>
      </c>
      <c r="E21" s="71"/>
      <c r="F21" s="72"/>
      <c r="G21" s="72">
        <v>0</v>
      </c>
      <c r="H21" s="72"/>
      <c r="I21" s="72"/>
      <c r="J21" s="72"/>
      <c r="K21" s="59"/>
      <c r="L21" s="72"/>
      <c r="M21" s="72">
        <v>1405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1304121.24</v>
      </c>
      <c r="C22" s="66">
        <f t="shared" si="1"/>
        <v>1304121.24</v>
      </c>
      <c r="D22" s="67">
        <f>E22+F22+G22+H22</f>
        <v>0</v>
      </c>
      <c r="E22" s="71"/>
      <c r="F22" s="73"/>
      <c r="G22" s="73"/>
      <c r="H22" s="73"/>
      <c r="I22" s="73"/>
      <c r="J22" s="73"/>
      <c r="K22" s="60"/>
      <c r="L22" s="73">
        <v>205482.44</v>
      </c>
      <c r="M22" s="73">
        <v>1098638.8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3307581.6300000004</v>
      </c>
      <c r="C23" s="66">
        <f t="shared" si="1"/>
        <v>3307581.63</v>
      </c>
      <c r="D23" s="64">
        <f>D24+D25+D26</f>
        <v>57632</v>
      </c>
      <c r="E23" s="64">
        <f>E24+E25+E26</f>
        <v>57632</v>
      </c>
      <c r="F23" s="64">
        <f>F24+F25+F26</f>
        <v>0</v>
      </c>
      <c r="G23" s="64">
        <f>G24+G25+G26</f>
        <v>0</v>
      </c>
      <c r="H23" s="87"/>
      <c r="I23" s="87"/>
      <c r="J23" s="64"/>
      <c r="K23" s="64"/>
      <c r="L23" s="64">
        <f>SUM(L24:L26)</f>
        <v>1330028.1</v>
      </c>
      <c r="M23" s="64">
        <f>SUM(M24:M26)</f>
        <v>1919921.53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733.98</v>
      </c>
      <c r="C24" s="66">
        <f t="shared" si="1"/>
        <v>733.98</v>
      </c>
      <c r="D24" s="70">
        <f>E24+F24+G24+H24</f>
        <v>0</v>
      </c>
      <c r="E24" s="71">
        <v>0</v>
      </c>
      <c r="F24" s="73"/>
      <c r="G24" s="73"/>
      <c r="H24" s="73"/>
      <c r="I24" s="73"/>
      <c r="J24" s="73"/>
      <c r="K24" s="60"/>
      <c r="L24" s="73">
        <v>733.98</v>
      </c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3306847.6500000004</v>
      </c>
      <c r="C25" s="66">
        <f t="shared" si="1"/>
        <v>3306847.6500000004</v>
      </c>
      <c r="D25" s="70">
        <f>E25+F25+G25+H25</f>
        <v>57632</v>
      </c>
      <c r="E25" s="71">
        <v>57632</v>
      </c>
      <c r="F25" s="73"/>
      <c r="G25" s="73"/>
      <c r="H25" s="73"/>
      <c r="I25" s="73"/>
      <c r="J25" s="73"/>
      <c r="K25" s="60"/>
      <c r="L25" s="73">
        <v>1329294.12</v>
      </c>
      <c r="M25" s="73">
        <v>1919921.53</v>
      </c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0</v>
      </c>
      <c r="C26" s="66">
        <f t="shared" si="1"/>
        <v>0</v>
      </c>
      <c r="D26" s="70">
        <f>E26+F26+G26+H26</f>
        <v>0</v>
      </c>
      <c r="E26" s="75"/>
      <c r="F26" s="76"/>
      <c r="G26" s="76"/>
      <c r="H26" s="76"/>
      <c r="I26" s="76"/>
      <c r="J26" s="76"/>
      <c r="K26" s="62"/>
      <c r="L26" s="76">
        <v>0</v>
      </c>
      <c r="M26" s="76">
        <v>0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06" t="s">
        <v>0</v>
      </c>
      <c r="B33" s="106"/>
      <c r="C33" s="105" t="s">
        <v>23</v>
      </c>
      <c r="D33" s="106"/>
      <c r="E33" s="106" t="s">
        <v>1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06"/>
      <c r="B34" s="106"/>
      <c r="C34" s="106"/>
      <c r="D34" s="106"/>
      <c r="E34" s="105" t="s">
        <v>19</v>
      </c>
      <c r="F34" s="106"/>
      <c r="G34" s="106" t="s">
        <v>4</v>
      </c>
      <c r="H34" s="106"/>
      <c r="I34" s="109" t="s">
        <v>5</v>
      </c>
      <c r="J34" s="109"/>
      <c r="K34" s="109" t="s">
        <v>6</v>
      </c>
      <c r="L34" s="109"/>
      <c r="M34" s="109" t="s">
        <v>7</v>
      </c>
      <c r="N34" s="109"/>
      <c r="O34" s="105" t="s">
        <v>20</v>
      </c>
      <c r="P34" s="106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8">
        <v>1</v>
      </c>
      <c r="B35" s="108"/>
      <c r="C35" s="108">
        <v>2</v>
      </c>
      <c r="D35" s="108"/>
      <c r="E35" s="108">
        <v>3</v>
      </c>
      <c r="F35" s="108"/>
      <c r="G35" s="108">
        <v>4</v>
      </c>
      <c r="H35" s="108"/>
      <c r="I35" s="107">
        <v>5</v>
      </c>
      <c r="J35" s="107"/>
      <c r="K35" s="107">
        <v>6</v>
      </c>
      <c r="L35" s="107"/>
      <c r="M35" s="107">
        <v>7</v>
      </c>
      <c r="N35" s="107"/>
      <c r="O35" s="108">
        <v>8</v>
      </c>
      <c r="P35" s="10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100" t="s">
        <v>37</v>
      </c>
      <c r="B36" s="101"/>
      <c r="C36" s="99">
        <v>0</v>
      </c>
      <c r="D36" s="99"/>
      <c r="E36" s="99">
        <v>0</v>
      </c>
      <c r="F36" s="99"/>
      <c r="G36" s="99">
        <v>0</v>
      </c>
      <c r="H36" s="99"/>
      <c r="I36" s="99">
        <v>0</v>
      </c>
      <c r="J36" s="99"/>
      <c r="K36" s="99">
        <v>0</v>
      </c>
      <c r="L36" s="99"/>
      <c r="M36" s="99">
        <v>0</v>
      </c>
      <c r="N36" s="99"/>
      <c r="O36" s="99">
        <v>0</v>
      </c>
      <c r="P36" s="99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100" t="s">
        <v>38</v>
      </c>
      <c r="B37" s="101"/>
      <c r="C37" s="99">
        <v>0</v>
      </c>
      <c r="D37" s="99"/>
      <c r="E37" s="99">
        <v>0</v>
      </c>
      <c r="F37" s="99"/>
      <c r="G37" s="99">
        <v>0</v>
      </c>
      <c r="H37" s="99"/>
      <c r="I37" s="99">
        <v>0</v>
      </c>
      <c r="J37" s="99"/>
      <c r="K37" s="99">
        <v>0</v>
      </c>
      <c r="L37" s="99"/>
      <c r="M37" s="99">
        <v>0</v>
      </c>
      <c r="N37" s="99"/>
      <c r="O37" s="99">
        <v>0</v>
      </c>
      <c r="P37" s="99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100" t="s">
        <v>39</v>
      </c>
      <c r="B38" s="101"/>
      <c r="C38" s="99">
        <v>0</v>
      </c>
      <c r="D38" s="99"/>
      <c r="E38" s="99">
        <v>0</v>
      </c>
      <c r="F38" s="99"/>
      <c r="G38" s="99">
        <v>0</v>
      </c>
      <c r="H38" s="99"/>
      <c r="I38" s="99">
        <v>0</v>
      </c>
      <c r="J38" s="99"/>
      <c r="K38" s="99">
        <v>0</v>
      </c>
      <c r="L38" s="99"/>
      <c r="M38" s="99">
        <v>0</v>
      </c>
      <c r="N38" s="99"/>
      <c r="O38" s="99">
        <v>0</v>
      </c>
      <c r="P38" s="9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100" t="s">
        <v>40</v>
      </c>
      <c r="B39" s="101"/>
      <c r="C39" s="99">
        <v>0</v>
      </c>
      <c r="D39" s="99"/>
      <c r="E39" s="99">
        <v>0</v>
      </c>
      <c r="F39" s="99"/>
      <c r="G39" s="99">
        <v>0</v>
      </c>
      <c r="H39" s="99"/>
      <c r="I39" s="99">
        <v>0</v>
      </c>
      <c r="J39" s="99"/>
      <c r="K39" s="99">
        <v>0</v>
      </c>
      <c r="L39" s="99"/>
      <c r="M39" s="99">
        <v>0</v>
      </c>
      <c r="N39" s="99"/>
      <c r="O39" s="99">
        <v>0</v>
      </c>
      <c r="P39" s="9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M36:N36"/>
    <mergeCell ref="O36:P36"/>
    <mergeCell ref="C36:D36"/>
    <mergeCell ref="E36:F36"/>
    <mergeCell ref="G36:H36"/>
    <mergeCell ref="A36:B36"/>
    <mergeCell ref="A6:A7"/>
    <mergeCell ref="I36:J36"/>
    <mergeCell ref="K36:L36"/>
    <mergeCell ref="A35:B35"/>
    <mergeCell ref="C35:D35"/>
    <mergeCell ref="E35:F35"/>
    <mergeCell ref="G35:H35"/>
    <mergeCell ref="M34:N34"/>
    <mergeCell ref="B6:B7"/>
    <mergeCell ref="C6:N6"/>
    <mergeCell ref="A33:B34"/>
    <mergeCell ref="C33:D34"/>
    <mergeCell ref="E33:P33"/>
    <mergeCell ref="E34:F34"/>
    <mergeCell ref="G34:H34"/>
    <mergeCell ref="I34:J34"/>
    <mergeCell ref="K34:L34"/>
    <mergeCell ref="O6:Q6"/>
    <mergeCell ref="I38:J38"/>
    <mergeCell ref="K38:L38"/>
    <mergeCell ref="M38:N38"/>
    <mergeCell ref="O38:P38"/>
    <mergeCell ref="O34:P34"/>
    <mergeCell ref="I35:J35"/>
    <mergeCell ref="K35:L35"/>
    <mergeCell ref="M35:N35"/>
    <mergeCell ref="O35:P35"/>
    <mergeCell ref="E37:F37"/>
    <mergeCell ref="G37:H37"/>
    <mergeCell ref="M39:N39"/>
    <mergeCell ref="O39:P39"/>
    <mergeCell ref="A39:B39"/>
    <mergeCell ref="C39:D39"/>
    <mergeCell ref="E39:F39"/>
    <mergeCell ref="G39:H39"/>
    <mergeCell ref="I39:J39"/>
    <mergeCell ref="K39:L39"/>
    <mergeCell ref="I37:J37"/>
    <mergeCell ref="K37:L37"/>
    <mergeCell ref="M37:N37"/>
    <mergeCell ref="O37:P37"/>
    <mergeCell ref="A38:B38"/>
    <mergeCell ref="C38:D38"/>
    <mergeCell ref="E38:F38"/>
    <mergeCell ref="G38:H38"/>
    <mergeCell ref="A37:B37"/>
    <mergeCell ref="C37:D37"/>
  </mergeCells>
  <conditionalFormatting sqref="P20:P21">
    <cfRule type="cellIs" priority="1" dxfId="9" operator="lessThan" stopIfTrue="1">
      <formula>$Q$20+$Q20</formula>
    </cfRule>
  </conditionalFormatting>
  <conditionalFormatting sqref="O27:O30 P10:P12 P15 P22:P26">
    <cfRule type="cellIs" priority="2" dxfId="9" operator="lessThan" stopIfTrue="1">
      <formula>$Q$10+#REF!</formula>
    </cfRule>
  </conditionalFormatting>
  <conditionalFormatting sqref="D14:D15">
    <cfRule type="cellIs" priority="3" dxfId="9" operator="lessThan" stopIfTrue="1">
      <formula>$E$13+$J$13+$K$13</formula>
    </cfRule>
  </conditionalFormatting>
  <conditionalFormatting sqref="D21:D22">
    <cfRule type="cellIs" priority="4" dxfId="9" operator="lessThan" stopIfTrue="1">
      <formula>$E$20+$J$20+$K$20</formula>
    </cfRule>
  </conditionalFormatting>
  <conditionalFormatting sqref="P13:P14">
    <cfRule type="cellIs" priority="5" dxfId="9" operator="lessThan" stopIfTrue="1">
      <formula>$Q$13+#REF!</formula>
    </cfRule>
  </conditionalFormatting>
  <conditionalFormatting sqref="P16:P18">
    <cfRule type="cellIs" priority="6" dxfId="9" operator="lessThan" stopIfTrue="1">
      <formula>$Q$16+#REF!</formula>
    </cfRule>
  </conditionalFormatting>
  <conditionalFormatting sqref="P19">
    <cfRule type="cellIs" priority="7" dxfId="9" operator="lessThan" stopIfTrue="1">
      <formula>$Q$19+#REF!</formula>
    </cfRule>
  </conditionalFormatting>
  <conditionalFormatting sqref="D11:D12">
    <cfRule type="cellIs" priority="8" dxfId="9" operator="lessThan" stopIfTrue="1">
      <formula>$E$10+$J$10+$K$10</formula>
    </cfRule>
  </conditionalFormatting>
  <conditionalFormatting sqref="P9">
    <cfRule type="cellIs" priority="9" dxfId="9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Informatyk</cp:lastModifiedBy>
  <cp:lastPrinted>2009-07-23T13:22:53Z</cp:lastPrinted>
  <dcterms:created xsi:type="dcterms:W3CDTF">2006-03-03T12:18:14Z</dcterms:created>
  <dcterms:modified xsi:type="dcterms:W3CDTF">2009-07-24T07:25:33Z</dcterms:modified>
  <cp:category/>
  <cp:version/>
  <cp:contentType/>
  <cp:contentStatus/>
</cp:coreProperties>
</file>