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>
    <definedName name="_xlnm.Print_Area" localSheetId="0">'Arkusz1'!$A$1:$P$135</definedName>
  </definedNames>
  <calcPr fullCalcOnLoad="1"/>
</workbook>
</file>

<file path=xl/sharedStrings.xml><?xml version="1.0" encoding="utf-8"?>
<sst xmlns="http://schemas.openxmlformats.org/spreadsheetml/2006/main" count="366" uniqueCount="105">
  <si>
    <t xml:space="preserve">     Załącznik Nr 4</t>
  </si>
  <si>
    <t>Załącznik Nr 10.</t>
  </si>
  <si>
    <t>Do Projektu Uchwały Nr XIII/68/2007</t>
  </si>
  <si>
    <r>
      <t xml:space="preserve">do Uchwały Nr </t>
    </r>
    <r>
      <rPr>
        <b/>
        <sz val="9"/>
        <rFont val="Book Antiqua"/>
        <family val="1"/>
      </rPr>
      <t>......</t>
    </r>
    <r>
      <rPr>
        <sz val="9"/>
        <rFont val="Book Antiqua"/>
        <family val="1"/>
      </rPr>
      <t>/......</t>
    </r>
    <r>
      <rPr>
        <b/>
        <sz val="9"/>
        <rFont val="Book Antiqua"/>
        <family val="1"/>
      </rPr>
      <t xml:space="preserve"> </t>
    </r>
    <r>
      <rPr>
        <sz val="9"/>
        <rFont val="Book Antiqua"/>
        <family val="1"/>
      </rPr>
      <t>/2006</t>
    </r>
  </si>
  <si>
    <t>Rady Gminy w Ustroniu Morskim</t>
  </si>
  <si>
    <t>z dnia 20 grudnia 2007r.</t>
  </si>
  <si>
    <t>z dnia ..... grudnia 2006r.</t>
  </si>
  <si>
    <t>LIMITY WYDATKÓW  NA WIELOLETNIE PROGRAMY</t>
  </si>
  <si>
    <t xml:space="preserve"> INWESTYCYJNE W  LATACH  2007 – 2013</t>
  </si>
  <si>
    <t xml:space="preserve"> INWESTYCYJNE W  LATACH  2007 – 2009</t>
  </si>
  <si>
    <t>Dział</t>
  </si>
  <si>
    <t>Rozdział</t>
  </si>
  <si>
    <t>Paragraf</t>
  </si>
  <si>
    <t>Nazwa programu oraz zadania</t>
  </si>
  <si>
    <t xml:space="preserve">Łączne </t>
  </si>
  <si>
    <t>Planowane wydatki</t>
  </si>
  <si>
    <t xml:space="preserve">inwestycyjnego i okres realizacji </t>
  </si>
  <si>
    <t xml:space="preserve">koszty  </t>
  </si>
  <si>
    <t xml:space="preserve">rok  </t>
  </si>
  <si>
    <t xml:space="preserve">z tego źródła finansowania </t>
  </si>
  <si>
    <t xml:space="preserve">budżetowy  </t>
  </si>
  <si>
    <t xml:space="preserve">dochody </t>
  </si>
  <si>
    <t xml:space="preserve">kredyty </t>
  </si>
  <si>
    <t xml:space="preserve">środki </t>
  </si>
  <si>
    <t>(w latach)</t>
  </si>
  <si>
    <t xml:space="preserve">finansowe </t>
  </si>
  <si>
    <t xml:space="preserve">własne </t>
  </si>
  <si>
    <t xml:space="preserve">i pożyczki </t>
  </si>
  <si>
    <t xml:space="preserve">pochodzące </t>
  </si>
  <si>
    <t xml:space="preserve">wymienione </t>
  </si>
  <si>
    <t>2008 r.</t>
  </si>
  <si>
    <t>2009 r.</t>
  </si>
  <si>
    <t>2010 r.</t>
  </si>
  <si>
    <t>2011 r.</t>
  </si>
  <si>
    <t>2012 r.</t>
  </si>
  <si>
    <t>2013 r.</t>
  </si>
  <si>
    <t>(7+8+9+10)</t>
  </si>
  <si>
    <t xml:space="preserve">jst </t>
  </si>
  <si>
    <t xml:space="preserve">z innych źródeł* </t>
  </si>
  <si>
    <t xml:space="preserve">w  art.5 ust. 1 </t>
  </si>
  <si>
    <t xml:space="preserve">pkt 2 i 3 u.f.p. </t>
  </si>
  <si>
    <t>PROGRAM ROZWOJU SIECI DROGOWEJ</t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</si>
  <si>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 xml:space="preserve">ul. Górnej </t>
    </r>
    <r>
      <rPr>
        <sz val="11"/>
        <color indexed="8"/>
        <rFont val="Times New Roman"/>
        <family val="1"/>
      </rPr>
      <t xml:space="preserve">w Ustroniu Morskim </t>
    </r>
    <r>
      <rPr>
        <i/>
        <sz val="7"/>
        <color indexed="8"/>
        <rFont val="Times New Roman"/>
        <family val="1"/>
      </rPr>
      <t>(III etap ) -działka  nr 393/3</t>
    </r>
  </si>
  <si>
    <t>2005-2013</t>
  </si>
  <si>
    <r>
      <t xml:space="preserve">Budowa chodnika i oświetlenia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Polnej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(</t>
    </r>
    <r>
      <rPr>
        <i/>
        <sz val="10.5"/>
        <color indexed="8"/>
        <rFont val="Times New Roman"/>
        <family val="1"/>
      </rPr>
      <t>od ul. Górnej do Koszalińskiej)</t>
    </r>
    <r>
      <rPr>
        <sz val="13"/>
        <color indexed="8"/>
        <rFont val="Times New Roman"/>
        <family val="1"/>
      </rPr>
      <t xml:space="preserve"> w Ustroniu Morskim</t>
    </r>
  </si>
  <si>
    <t>2007-2008</t>
  </si>
  <si>
    <r>
      <t xml:space="preserve">Przebudowa </t>
    </r>
    <r>
      <rPr>
        <b/>
        <sz val="10"/>
        <rFont val="Lucida Calligraphy"/>
        <family val="4"/>
      </rPr>
      <t>ul. Wiejskiej</t>
    </r>
    <r>
      <rPr>
        <sz val="13"/>
        <rFont val="Times New Roman"/>
        <family val="1"/>
      </rPr>
      <t xml:space="preserve"> w Ustroniu Morskim</t>
    </r>
  </si>
  <si>
    <t>2009-2010</t>
  </si>
  <si>
    <r>
      <t xml:space="preserve">Przebudowa </t>
    </r>
    <r>
      <rPr>
        <b/>
        <sz val="10"/>
        <rFont val="Lucida Calligraphy"/>
        <family val="4"/>
      </rPr>
      <t xml:space="preserve">ul. Nadbrzeżnej </t>
    </r>
    <r>
      <rPr>
        <sz val="13"/>
        <rFont val="Times New Roman"/>
        <family val="1"/>
      </rPr>
      <t>w Ustroniu Morskim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</si>
  <si>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Spokojnej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Ustroniu Morskim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</si>
  <si>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 xml:space="preserve">ul. Wolności 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Ustroniu Morskim</t>
    </r>
  </si>
  <si>
    <t>Przebudowa chodnika od ul. Kościuszki do zejścia przy OW Wodnik  w Ustroniu Morskim</t>
  </si>
  <si>
    <t>Przebudowa  ul.. Wschodniej  w Sianożętach</t>
  </si>
  <si>
    <r>
      <t xml:space="preserve">Budowa odnogi od </t>
    </r>
    <r>
      <rPr>
        <b/>
        <i/>
        <sz val="13"/>
        <color indexed="8"/>
        <rFont val="Monotype Corsiva"/>
        <family val="4"/>
      </rPr>
      <t>ul.</t>
    </r>
    <r>
      <rPr>
        <b/>
        <i/>
        <sz val="13"/>
        <color indexed="8"/>
        <rFont val="Monotype Corsiva"/>
        <family val="4"/>
      </rPr>
      <t xml:space="preserve"> Kwiatowej</t>
    </r>
    <r>
      <rPr>
        <b/>
        <i/>
        <sz val="13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Sianożętach (działka nr 463-wraz z oświtl.1 pkt)</t>
    </r>
  </si>
  <si>
    <t>2007-2010</t>
  </si>
  <si>
    <r>
      <t>Prz</t>
    </r>
    <r>
      <rPr>
        <sz val="13"/>
        <rFont val="Times New Roman"/>
        <family val="1"/>
      </rPr>
      <t xml:space="preserve">ebudowa </t>
    </r>
    <r>
      <rPr>
        <b/>
        <sz val="10"/>
        <rFont val="Lucida Calligraphy"/>
        <family val="4"/>
      </rPr>
      <t>ul. Ku Morzu</t>
    </r>
    <r>
      <rPr>
        <sz val="13"/>
        <rFont val="Times New Roman"/>
        <family val="1"/>
      </rPr>
      <t xml:space="preserve"> w Sianożętach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</si>
  <si>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Wczasowej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w Sianożętach </t>
    </r>
    <r>
      <rPr>
        <sz val="7"/>
        <color indexed="8"/>
        <rFont val="Times New Roman"/>
        <family val="1"/>
      </rPr>
      <t xml:space="preserve"> </t>
    </r>
    <r>
      <rPr>
        <i/>
        <sz val="7"/>
        <color indexed="8"/>
        <rFont val="Times New Roman"/>
        <family val="1"/>
      </rPr>
      <t>(II etap )</t>
    </r>
  </si>
  <si>
    <t>2006-2009</t>
  </si>
  <si>
    <r>
      <t xml:space="preserve">Budowa łącznika Promenady z                    </t>
    </r>
    <r>
      <rPr>
        <b/>
        <i/>
        <sz val="13"/>
        <rFont val="Monotype Corsiva"/>
        <family val="4"/>
      </rPr>
      <t xml:space="preserve">ul. Lotniczą </t>
    </r>
    <r>
      <rPr>
        <i/>
        <sz val="13"/>
        <rFont val="Monotype Corsiva"/>
        <family val="4"/>
      </rPr>
      <t xml:space="preserve"> </t>
    </r>
    <r>
      <rPr>
        <sz val="13"/>
        <rFont val="Times New Roman"/>
        <family val="1"/>
      </rPr>
      <t xml:space="preserve"> przy OW „Metalurg”</t>
    </r>
  </si>
  <si>
    <r>
      <t xml:space="preserve">Modernizacja drogi gruntowej przy </t>
    </r>
    <r>
      <rPr>
        <b/>
        <i/>
        <sz val="11"/>
        <color indexed="8"/>
        <rFont val="Monotype Corsiva"/>
        <family val="4"/>
      </rPr>
      <t>wieży ciśnień</t>
    </r>
    <r>
      <rPr>
        <sz val="11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Rusowie</t>
    </r>
  </si>
  <si>
    <t>2006-2007</t>
  </si>
  <si>
    <t>PROGRAM ROZWOJU TURYSTKI</t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</si>
  <si>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Promenady  do lotniska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z oświetleniem </t>
    </r>
  </si>
  <si>
    <t>2005-2010</t>
  </si>
  <si>
    <t>Budowa ścieżki rowerowej do pomników przyrody w Ustroniu Morskim oraz parkingu postojowego przy PKP Bagicz wraz z chodnikiem i nawierzchnią asfaltową ul. w m. Bagicz</t>
  </si>
  <si>
    <t>PROGRAM „modernizacji budynków”</t>
  </si>
  <si>
    <r>
      <t xml:space="preserve">Modernizacja </t>
    </r>
    <r>
      <rPr>
        <b/>
        <i/>
        <sz val="13"/>
        <color indexed="8"/>
        <rFont val="Monotype Corsiva"/>
        <family val="4"/>
      </rPr>
      <t>budynku po WOP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z przeznaczeniem na Urząd Gminy</t>
    </r>
  </si>
  <si>
    <t>Modernizacja sali konferencyjnej Urzędu Gminy wraz z pomieszczeniem socjalnym</t>
  </si>
  <si>
    <t>2</t>
  </si>
  <si>
    <t>PROGRAM „DOBREJ BAZY SZKÓŁ”</t>
  </si>
  <si>
    <r>
      <t xml:space="preserve">Budowa  </t>
    </r>
    <r>
      <rPr>
        <b/>
        <i/>
        <sz val="15"/>
        <color indexed="8"/>
        <rFont val="Monotype Corsiva"/>
        <family val="4"/>
      </rPr>
      <t xml:space="preserve">Gimnazjum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Ustroniu Morskim</t>
    </r>
  </si>
  <si>
    <t>2005-2007</t>
  </si>
  <si>
    <t>PROGRAM „ochrony Środowiska”</t>
  </si>
  <si>
    <t>Modernizacja i rozbudowa kanalizacji deszczowej w Ustroniu Morskim</t>
  </si>
  <si>
    <t>2008-2013</t>
  </si>
  <si>
    <t>Rekultywacja Wysypiska Odpadów w Kukince gm. Ustronie Morskie</t>
  </si>
  <si>
    <t>2008-2010</t>
  </si>
  <si>
    <r>
      <t xml:space="preserve">Budowa kanalizacji grawitacyjnej tłocznej z przepompownią </t>
    </r>
    <r>
      <rPr>
        <sz val="11"/>
        <color indexed="8"/>
        <rFont val="Book Antiqua"/>
        <family val="1"/>
      </rPr>
      <t xml:space="preserve">ścieków </t>
    </r>
    <r>
      <rPr>
        <b/>
        <sz val="10"/>
        <color indexed="8"/>
        <rFont val="Book Antiqua"/>
        <family val="1"/>
      </rPr>
      <t xml:space="preserve">przy ul  Polnej i Koszalińskiej </t>
    </r>
    <r>
      <rPr>
        <sz val="11"/>
        <color indexed="8"/>
        <rFont val="Book Antiqua"/>
        <family val="1"/>
      </rPr>
      <t>w Ustroniu Morskim  (</t>
    </r>
    <r>
      <rPr>
        <sz val="7"/>
        <color indexed="8"/>
        <rFont val="Book Antiqua"/>
        <family val="1"/>
      </rPr>
      <t>Zintegrowana Gospodarka Wodno-Ściekowa Dorzecza Parsęty</t>
    </r>
  </si>
  <si>
    <t>2005-2009</t>
  </si>
  <si>
    <r>
      <t>Budowa kanalizacji  i wodociągu</t>
    </r>
    <r>
      <rPr>
        <sz val="11"/>
        <color indexed="8"/>
        <rFont val="Book Antiqua"/>
        <family val="2"/>
      </rPr>
      <t>“</t>
    </r>
    <r>
      <rPr>
        <b/>
        <sz val="11"/>
        <color indexed="8"/>
        <rFont val="Book Antiqua"/>
        <family val="2"/>
      </rPr>
      <t>Zatorze</t>
    </r>
    <r>
      <rPr>
        <sz val="11"/>
        <color indexed="8"/>
        <rFont val="Book Antiqua"/>
        <family val="2"/>
      </rPr>
      <t>”</t>
    </r>
    <r>
      <rPr>
        <sz val="11"/>
        <color indexed="8"/>
        <rFont val="Book Antiqua"/>
        <family val="1"/>
      </rPr>
      <t xml:space="preserve"> (</t>
    </r>
    <r>
      <rPr>
        <sz val="7"/>
        <color indexed="8"/>
        <rFont val="Book Antiqua"/>
        <family val="1"/>
      </rPr>
      <t>Zintegrowana Gospodarka Wodno-Ściekowa Dorzecza Parsęty)</t>
    </r>
  </si>
  <si>
    <r>
      <t xml:space="preserve">Budowa kanalizacji - </t>
    </r>
    <r>
      <rPr>
        <b/>
        <sz val="11"/>
        <color indexed="8"/>
        <rFont val="Bookman Old Style"/>
        <family val="1"/>
      </rPr>
      <t xml:space="preserve">  </t>
    </r>
    <r>
      <rPr>
        <b/>
        <sz val="11"/>
        <color indexed="8"/>
        <rFont val="Book Antiqua"/>
        <family val="2"/>
      </rPr>
      <t xml:space="preserve">Kukinka </t>
    </r>
    <r>
      <rPr>
        <sz val="11"/>
        <color indexed="8"/>
        <rFont val="Book Antiqua"/>
        <family val="1"/>
      </rPr>
      <t>(</t>
    </r>
    <r>
      <rPr>
        <sz val="7"/>
        <color indexed="8"/>
        <rFont val="Book Antiqua"/>
        <family val="1"/>
      </rPr>
      <t>Zintegrowana Gospodarka Wodno-Ściekowa Dorzecza Parsęty)</t>
    </r>
  </si>
  <si>
    <r>
      <t xml:space="preserve">Budowa kanalizacji i wodociągu - </t>
    </r>
    <r>
      <rPr>
        <b/>
        <sz val="11"/>
        <color indexed="8"/>
        <rFont val="Book Antiqua"/>
        <family val="2"/>
      </rPr>
      <t xml:space="preserve">Gwizd </t>
    </r>
    <r>
      <rPr>
        <sz val="11"/>
        <color indexed="8"/>
        <rFont val="Book Antiqua"/>
        <family val="1"/>
      </rPr>
      <t>(</t>
    </r>
    <r>
      <rPr>
        <sz val="7"/>
        <color indexed="8"/>
        <rFont val="Book Antiqua"/>
        <family val="1"/>
      </rPr>
      <t>Zintegrowana Gospodarka Wodno-Ściekowa Dorzecza Parsęty)</t>
    </r>
  </si>
  <si>
    <t>PROGRAM „ochrony brzegu morskiego i odbudowy plaży”</t>
  </si>
  <si>
    <r>
      <t>Odtworzenie istniejących ostróg w morzu</t>
    </r>
    <r>
      <rPr>
        <sz val="12"/>
        <color indexed="8"/>
        <rFont val="Times New Roman"/>
        <family val="1"/>
      </rPr>
      <t xml:space="preserve"> – dokumentacja</t>
    </r>
  </si>
  <si>
    <t>2002-2013</t>
  </si>
  <si>
    <t>Budowa zejść na plażę (12 szt.)</t>
  </si>
  <si>
    <r>
      <t xml:space="preserve">Budowa </t>
    </r>
    <r>
      <rPr>
        <b/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Świetlicy Wiejskiej w Sianożętach</t>
    </r>
  </si>
  <si>
    <t xml:space="preserve">Modernizacja świetlicy wiejskiej w Kukinii  </t>
  </si>
  <si>
    <r>
      <t xml:space="preserve">Modernizacja świetlicy wiejskiej w m. Gwizd </t>
    </r>
    <r>
      <rPr>
        <sz val="9"/>
        <rFont val="Times New Roman"/>
        <family val="1"/>
      </rPr>
      <t>( w tym wyposażenie 15.000)</t>
    </r>
  </si>
  <si>
    <t>PROGRAM „rozwoju sportu i rekreacji”</t>
  </si>
  <si>
    <r>
      <t xml:space="preserve">Budowa </t>
    </r>
    <r>
      <rPr>
        <b/>
        <i/>
        <sz val="15"/>
        <color indexed="8"/>
        <rFont val="Monotype Corsiva"/>
        <family val="4"/>
      </rPr>
      <t>Centrum Sportowo-Rekreacyjnego</t>
    </r>
    <r>
      <rPr>
        <sz val="13"/>
        <color indexed="8"/>
        <rFont val="Times New Roman"/>
        <family val="1"/>
      </rPr>
      <t xml:space="preserve"> w Ustroniu Morskim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</t>
    </r>
  </si>
  <si>
    <t>Kontrakt Wojewódzki</t>
  </si>
  <si>
    <t>Budowa hali sportowej w Ustroniu Morskim</t>
  </si>
  <si>
    <t>2008-2009</t>
  </si>
  <si>
    <t>PROGRAM „KULTURA FIZYCZNA I SPORT”</t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</si>
  <si>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 xml:space="preserve">Wieniotowo </t>
    </r>
  </si>
  <si>
    <t>2005-2008</t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</si>
  <si>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>Rusowo</t>
    </r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</si>
  <si>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 xml:space="preserve">ul. Górna </t>
    </r>
    <r>
      <rPr>
        <sz val="11"/>
        <color indexed="8"/>
        <rFont val="Times New Roman"/>
        <family val="1"/>
      </rPr>
      <t>w Ustroniu Morskim</t>
    </r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</si>
  <si>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 xml:space="preserve">Kukinia </t>
    </r>
  </si>
  <si>
    <r>
      <t>Budowa szkolnych boisk sportowych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>ul. Kwiatowa</t>
    </r>
    <r>
      <rPr>
        <i/>
        <sz val="13"/>
        <color indexed="8"/>
        <rFont val="Monotype Corsiva"/>
        <family val="4"/>
      </rPr>
      <t xml:space="preserve"> </t>
    </r>
    <r>
      <rPr>
        <sz val="11"/>
        <color indexed="8"/>
        <rFont val="Times New Roman"/>
        <family val="1"/>
      </rPr>
      <t>w Sianożętach</t>
    </r>
  </si>
  <si>
    <r>
      <t>Budowa szkolnych boisk sportowych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>Rusowo</t>
    </r>
  </si>
  <si>
    <r>
      <t>Budowa szkolnych boisk sportowych-</t>
    </r>
    <r>
      <rPr>
        <b/>
        <i/>
        <sz val="13"/>
        <color indexed="8"/>
        <rFont val="Monotype Corsiva"/>
        <family val="4"/>
      </rPr>
      <t>przy Szkole Podstawowej w Ustroniu Morskim</t>
    </r>
  </si>
  <si>
    <t>Budowa boiska za sztuczną nawierzchnią do gry w piłkę nożną – EUROBOISKO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</si>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</sst>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@"/>
    <numFmt numFmtId="168" formatCode="#,000"/>
    <numFmt numFmtId="169" formatCode="00,000"/>
  </numFmts>
  <fonts count="64">
    <font>
      <sz val="10"/>
      <name val="Arial"/>
      <family val="2"/>
    </font>
    <font>
      <b/>
      <u val="single"/>
      <sz val="10"/>
      <name val="Book Antiqua"/>
      <family val="1"/>
    </font>
    <font>
      <sz val="10"/>
      <color indexed="8"/>
      <name val="Arial"/>
      <family val="2"/>
    </font>
    <font>
      <b/>
      <sz val="10"/>
      <name val="Garamond"/>
      <family val="1"/>
    </font>
    <font>
      <sz val="9"/>
      <color indexed="8"/>
      <name val="Tahoma CE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Tahoma CE"/>
      <family val="2"/>
    </font>
    <font>
      <sz val="9"/>
      <name val="Arial"/>
      <family val="2"/>
    </font>
    <font>
      <b/>
      <sz val="9"/>
      <name val="Book Antiqua"/>
      <family val="1"/>
    </font>
    <font>
      <sz val="10"/>
      <name val="Book Antiqua"/>
      <family val="1"/>
    </font>
    <font>
      <sz val="10"/>
      <name val="Garamond"/>
      <family val="1"/>
    </font>
    <font>
      <b/>
      <sz val="14"/>
      <color indexed="8"/>
      <name val="Tahoma"/>
      <family val="2"/>
    </font>
    <font>
      <b/>
      <sz val="18"/>
      <name val="Engravers MT"/>
      <family val="1"/>
    </font>
    <font>
      <b/>
      <sz val="20"/>
      <name val="Bookman Old Style"/>
      <family val="1"/>
    </font>
    <font>
      <b/>
      <sz val="16"/>
      <color indexed="8"/>
      <name val="Bookman Old Style"/>
      <family val="1"/>
    </font>
    <font>
      <b/>
      <sz val="16"/>
      <name val="Bookman Old Style"/>
      <family val="1"/>
    </font>
    <font>
      <sz val="12"/>
      <color indexed="8"/>
      <name val="Times New Roman"/>
      <family val="1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sz val="12"/>
      <name val="Arial Black"/>
      <family val="2"/>
    </font>
    <font>
      <b/>
      <sz val="12"/>
      <name val="Book Antiqua"/>
      <family val="1"/>
    </font>
    <font>
      <sz val="10"/>
      <color indexed="8"/>
      <name val="Book Antiqua"/>
      <family val="1"/>
    </font>
    <font>
      <sz val="9"/>
      <name val="Times New Roman"/>
      <family val="1"/>
    </font>
    <font>
      <sz val="8"/>
      <name val="Book Antiqua"/>
      <family val="1"/>
    </font>
    <font>
      <sz val="9"/>
      <name val="Poor Richard"/>
      <family val="1"/>
    </font>
    <font>
      <b/>
      <sz val="10"/>
      <name val="Century Schoolbook"/>
      <family val="1"/>
    </font>
    <font>
      <sz val="12"/>
      <color indexed="8"/>
      <name val="comic"/>
      <family val="5"/>
    </font>
    <font>
      <b/>
      <sz val="11"/>
      <name val="Century Schoolbook"/>
      <family val="1"/>
    </font>
    <font>
      <sz val="13"/>
      <color indexed="8"/>
      <name val="Times New Roman"/>
      <family val="1"/>
    </font>
    <font>
      <i/>
      <sz val="15"/>
      <color indexed="8"/>
      <name val="Monotype Corsiva"/>
      <family val="4"/>
    </font>
    <font>
      <b/>
      <i/>
      <sz val="13"/>
      <color indexed="8"/>
      <name val="Monotype Corsiva"/>
      <family val="4"/>
    </font>
    <font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sz val="12"/>
      <name val="Poor Richard"/>
      <family val="1"/>
    </font>
    <font>
      <b/>
      <i/>
      <sz val="15"/>
      <color indexed="8"/>
      <name val="Monotype Corsiva"/>
      <family val="4"/>
    </font>
    <font>
      <i/>
      <sz val="10.5"/>
      <color indexed="8"/>
      <name val="Times New Roman"/>
      <family val="1"/>
    </font>
    <font>
      <sz val="13"/>
      <name val="Times New Roman"/>
      <family val="1"/>
    </font>
    <font>
      <b/>
      <sz val="10"/>
      <name val="Lucida Calligraphy"/>
      <family val="4"/>
    </font>
    <font>
      <sz val="13"/>
      <name val="Poor Richard"/>
      <family val="1"/>
    </font>
    <font>
      <sz val="10"/>
      <name val="Century Schoolbook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b/>
      <i/>
      <sz val="13"/>
      <name val="Monotype Corsiva"/>
      <family val="4"/>
    </font>
    <font>
      <i/>
      <sz val="13"/>
      <name val="Monotype Corsiva"/>
      <family val="4"/>
    </font>
    <font>
      <b/>
      <i/>
      <sz val="11"/>
      <color indexed="8"/>
      <name val="Monotype Corsiva"/>
      <family val="4"/>
    </font>
    <font>
      <b/>
      <sz val="12"/>
      <name val="Poor Richard"/>
      <family val="1"/>
    </font>
    <font>
      <sz val="11"/>
      <name val="Times New Roman"/>
      <family val="1"/>
    </font>
    <font>
      <b/>
      <sz val="9"/>
      <name val="Poor Richard"/>
      <family val="1"/>
    </font>
    <font>
      <b/>
      <sz val="9"/>
      <name val="Century Schoolbook"/>
      <family val="1"/>
    </font>
    <font>
      <b/>
      <sz val="11"/>
      <name val="Arial"/>
      <family val="2"/>
    </font>
    <font>
      <b/>
      <sz val="10"/>
      <name val="Poor Richard"/>
      <family val="1"/>
    </font>
    <font>
      <b/>
      <sz val="10"/>
      <name val="Arial"/>
      <family val="2"/>
    </font>
    <font>
      <b/>
      <sz val="10"/>
      <color indexed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2"/>
    </font>
    <font>
      <sz val="8"/>
      <name val="Times New Roman"/>
      <family val="1"/>
    </font>
    <font>
      <b/>
      <sz val="11"/>
      <color indexed="8"/>
      <name val="Bookman Old Style"/>
      <family val="1"/>
    </font>
    <font>
      <b/>
      <i/>
      <sz val="12"/>
      <color indexed="8"/>
      <name val="Monotype Corsiva"/>
      <family val="4"/>
    </font>
    <font>
      <sz val="7"/>
      <name val="Arial"/>
      <family val="2"/>
    </font>
    <font>
      <i/>
      <sz val="13"/>
      <color indexed="8"/>
      <name val="Monotype Corsiva"/>
      <family val="4"/>
    </font>
    <font>
      <sz val="15"/>
      <name val="comic"/>
      <family val="5"/>
    </font>
    <font>
      <b/>
      <sz val="9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1" fillId="0" borderId="0" xfId="0" applyFont="1" applyAlignment="1">
      <alignment horizontal="right"/>
    </xf>
    <xf numFmtId="164" fontId="4" fillId="0" borderId="0" xfId="0" applyFont="1" applyAlignment="1">
      <alignment horizontal="center"/>
    </xf>
    <xf numFmtId="164" fontId="12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13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8" fillId="0" borderId="2" xfId="0" applyFont="1" applyBorder="1" applyAlignment="1">
      <alignment horizontal="center" vertical="center" textRotation="90"/>
    </xf>
    <xf numFmtId="164" fontId="18" fillId="0" borderId="3" xfId="0" applyFont="1" applyBorder="1" applyAlignment="1">
      <alignment horizontal="center" vertical="center" textRotation="90"/>
    </xf>
    <xf numFmtId="164" fontId="19" fillId="0" borderId="3" xfId="0" applyFont="1" applyBorder="1" applyAlignment="1">
      <alignment horizontal="center" vertical="center"/>
    </xf>
    <xf numFmtId="164" fontId="20" fillId="0" borderId="3" xfId="0" applyFont="1" applyBorder="1" applyAlignment="1">
      <alignment horizontal="center" vertical="center"/>
    </xf>
    <xf numFmtId="164" fontId="21" fillId="0" borderId="4" xfId="0" applyFont="1" applyBorder="1" applyAlignment="1">
      <alignment horizontal="center"/>
    </xf>
    <xf numFmtId="164" fontId="19" fillId="0" borderId="5" xfId="0" applyFont="1" applyBorder="1" applyAlignment="1">
      <alignment horizontal="center"/>
    </xf>
    <xf numFmtId="164" fontId="20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/>
    </xf>
    <xf numFmtId="164" fontId="22" fillId="0" borderId="7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11" fillId="0" borderId="6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6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23" fillId="0" borderId="5" xfId="0" applyFont="1" applyBorder="1" applyAlignment="1">
      <alignment horizontal="center"/>
    </xf>
    <xf numFmtId="164" fontId="20" fillId="0" borderId="5" xfId="0" applyFont="1" applyBorder="1" applyAlignment="1">
      <alignment vertical="center"/>
    </xf>
    <xf numFmtId="164" fontId="11" fillId="0" borderId="5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24" fillId="0" borderId="5" xfId="0" applyFont="1" applyBorder="1" applyAlignment="1">
      <alignment horizontal="center"/>
    </xf>
    <xf numFmtId="164" fontId="25" fillId="0" borderId="5" xfId="0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5" xfId="0" applyBorder="1" applyAlignment="1">
      <alignment/>
    </xf>
    <xf numFmtId="164" fontId="0" fillId="0" borderId="13" xfId="0" applyBorder="1" applyAlignment="1">
      <alignment/>
    </xf>
    <xf numFmtId="164" fontId="0" fillId="0" borderId="7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25" fillId="0" borderId="15" xfId="0" applyFont="1" applyBorder="1" applyAlignment="1">
      <alignment horizontal="center"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26" fillId="0" borderId="14" xfId="0" applyFont="1" applyBorder="1" applyAlignment="1">
      <alignment horizontal="center"/>
    </xf>
    <xf numFmtId="164" fontId="26" fillId="0" borderId="15" xfId="0" applyFont="1" applyBorder="1" applyAlignment="1">
      <alignment horizontal="center"/>
    </xf>
    <xf numFmtId="164" fontId="26" fillId="0" borderId="16" xfId="0" applyFont="1" applyBorder="1" applyAlignment="1">
      <alignment horizontal="center"/>
    </xf>
    <xf numFmtId="164" fontId="26" fillId="0" borderId="17" xfId="0" applyFont="1" applyBorder="1" applyAlignment="1">
      <alignment horizontal="center"/>
    </xf>
    <xf numFmtId="164" fontId="26" fillId="0" borderId="18" xfId="0" applyFont="1" applyBorder="1" applyAlignment="1">
      <alignment horizontal="center"/>
    </xf>
    <xf numFmtId="164" fontId="26" fillId="0" borderId="19" xfId="0" applyFont="1" applyBorder="1" applyAlignment="1">
      <alignment horizontal="center"/>
    </xf>
    <xf numFmtId="164" fontId="26" fillId="0" borderId="0" xfId="0" applyFont="1" applyAlignment="1">
      <alignment horizontal="center"/>
    </xf>
    <xf numFmtId="164" fontId="27" fillId="0" borderId="20" xfId="0" applyFont="1" applyBorder="1" applyAlignment="1">
      <alignment/>
    </xf>
    <xf numFmtId="164" fontId="28" fillId="2" borderId="21" xfId="0" applyFont="1" applyFill="1" applyBorder="1" applyAlignment="1">
      <alignment horizontal="left" vertical="top"/>
    </xf>
    <xf numFmtId="165" fontId="29" fillId="2" borderId="21" xfId="0" applyNumberFormat="1" applyFont="1" applyFill="1" applyBorder="1" applyAlignment="1">
      <alignment vertical="top"/>
    </xf>
    <xf numFmtId="165" fontId="5" fillId="2" borderId="21" xfId="0" applyNumberFormat="1" applyFont="1" applyFill="1" applyBorder="1" applyAlignment="1">
      <alignment vertical="top"/>
    </xf>
    <xf numFmtId="165" fontId="5" fillId="2" borderId="22" xfId="0" applyNumberFormat="1" applyFont="1" applyFill="1" applyBorder="1" applyAlignment="1">
      <alignment vertical="top"/>
    </xf>
    <xf numFmtId="165" fontId="5" fillId="2" borderId="23" xfId="0" applyNumberFormat="1" applyFont="1" applyFill="1" applyBorder="1" applyAlignment="1">
      <alignment vertical="top"/>
    </xf>
    <xf numFmtId="164" fontId="0" fillId="0" borderId="20" xfId="0" applyBorder="1" applyAlignment="1">
      <alignment vertical="center"/>
    </xf>
    <xf numFmtId="164" fontId="0" fillId="0" borderId="0" xfId="0" applyAlignment="1">
      <alignment vertical="center"/>
    </xf>
    <xf numFmtId="164" fontId="30" fillId="0" borderId="5" xfId="0" applyFont="1" applyBorder="1" applyAlignment="1">
      <alignment horizontal="justify" vertical="center"/>
    </xf>
    <xf numFmtId="165" fontId="35" fillId="0" borderId="24" xfId="0" applyNumberFormat="1" applyFont="1" applyBorder="1" applyAlignment="1">
      <alignment vertical="center"/>
    </xf>
    <xf numFmtId="165" fontId="29" fillId="0" borderId="24" xfId="0" applyNumberFormat="1" applyFont="1" applyBorder="1" applyAlignment="1">
      <alignment vertical="center"/>
    </xf>
    <xf numFmtId="165" fontId="11" fillId="0" borderId="25" xfId="0" applyNumberFormat="1" applyFont="1" applyBorder="1" applyAlignment="1">
      <alignment vertical="center"/>
    </xf>
    <xf numFmtId="165" fontId="11" fillId="0" borderId="26" xfId="0" applyNumberFormat="1" applyFont="1" applyBorder="1" applyAlignment="1">
      <alignment vertical="center"/>
    </xf>
    <xf numFmtId="166" fontId="11" fillId="0" borderId="26" xfId="0" applyNumberFormat="1" applyFont="1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26" xfId="0" applyBorder="1" applyAlignment="1">
      <alignment vertical="center"/>
    </xf>
    <xf numFmtId="165" fontId="0" fillId="0" borderId="13" xfId="0" applyNumberFormat="1" applyBorder="1" applyAlignment="1">
      <alignment horizontal="right" vertical="center"/>
    </xf>
    <xf numFmtId="165" fontId="0" fillId="0" borderId="13" xfId="0" applyNumberFormat="1" applyBorder="1" applyAlignment="1">
      <alignment vertical="center"/>
    </xf>
    <xf numFmtId="165" fontId="0" fillId="0" borderId="7" xfId="0" applyNumberFormat="1" applyBorder="1" applyAlignment="1">
      <alignment vertical="center"/>
    </xf>
    <xf numFmtId="164" fontId="0" fillId="0" borderId="20" xfId="0" applyBorder="1" applyAlignment="1">
      <alignment/>
    </xf>
    <xf numFmtId="164" fontId="0" fillId="0" borderId="15" xfId="0" applyFont="1" applyBorder="1" applyAlignment="1">
      <alignment horizontal="center" vertical="center"/>
    </xf>
    <xf numFmtId="165" fontId="0" fillId="0" borderId="15" xfId="0" applyNumberFormat="1" applyBorder="1" applyAlignment="1">
      <alignment/>
    </xf>
    <xf numFmtId="165" fontId="35" fillId="0" borderId="28" xfId="0" applyNumberFormat="1" applyFont="1" applyBorder="1" applyAlignment="1">
      <alignment vertical="center"/>
    </xf>
    <xf numFmtId="165" fontId="29" fillId="0" borderId="28" xfId="0" applyNumberFormat="1" applyFont="1" applyBorder="1" applyAlignment="1">
      <alignment vertical="center"/>
    </xf>
    <xf numFmtId="165" fontId="11" fillId="0" borderId="29" xfId="0" applyNumberFormat="1" applyFont="1" applyBorder="1" applyAlignment="1">
      <alignment vertical="center"/>
    </xf>
    <xf numFmtId="165" fontId="11" fillId="0" borderId="5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10" xfId="0" applyBorder="1" applyAlignment="1">
      <alignment vertical="center"/>
    </xf>
    <xf numFmtId="164" fontId="38" fillId="0" borderId="5" xfId="0" applyFont="1" applyBorder="1" applyAlignment="1">
      <alignment horizontal="left" vertical="center" wrapText="1" shrinkToFit="1"/>
    </xf>
    <xf numFmtId="165" fontId="0" fillId="0" borderId="5" xfId="0" applyNumberFormat="1" applyBorder="1" applyAlignment="1">
      <alignment/>
    </xf>
    <xf numFmtId="165" fontId="0" fillId="0" borderId="5" xfId="0" applyNumberFormat="1" applyBorder="1" applyAlignment="1">
      <alignment horizontal="right" vertical="center"/>
    </xf>
    <xf numFmtId="164" fontId="0" fillId="0" borderId="15" xfId="0" applyFont="1" applyBorder="1" applyAlignment="1">
      <alignment horizontal="center" vertical="center" wrapText="1"/>
    </xf>
    <xf numFmtId="165" fontId="0" fillId="0" borderId="17" xfId="0" applyNumberFormat="1" applyBorder="1" applyAlignment="1">
      <alignment/>
    </xf>
    <xf numFmtId="164" fontId="38" fillId="0" borderId="5" xfId="0" applyFont="1" applyBorder="1" applyAlignment="1">
      <alignment horizontal="left" vertical="center" wrapText="1"/>
    </xf>
    <xf numFmtId="165" fontId="40" fillId="0" borderId="5" xfId="0" applyNumberFormat="1" applyFont="1" applyBorder="1" applyAlignment="1">
      <alignment vertical="center"/>
    </xf>
    <xf numFmtId="165" fontId="29" fillId="0" borderId="5" xfId="0" applyNumberFormat="1" applyFont="1" applyBorder="1" applyAlignment="1">
      <alignment vertical="center"/>
    </xf>
    <xf numFmtId="165" fontId="0" fillId="0" borderId="18" xfId="0" applyNumberFormat="1" applyBorder="1" applyAlignment="1">
      <alignment horizontal="right" vertical="center"/>
    </xf>
    <xf numFmtId="164" fontId="0" fillId="0" borderId="28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 vertical="center"/>
    </xf>
    <xf numFmtId="164" fontId="0" fillId="0" borderId="28" xfId="0" applyBorder="1" applyAlignment="1">
      <alignment vertical="center"/>
    </xf>
    <xf numFmtId="164" fontId="0" fillId="0" borderId="32" xfId="0" applyBorder="1" applyAlignment="1">
      <alignment vertical="center"/>
    </xf>
    <xf numFmtId="165" fontId="35" fillId="0" borderId="33" xfId="0" applyNumberFormat="1" applyFont="1" applyBorder="1" applyAlignment="1">
      <alignment vertical="center"/>
    </xf>
    <xf numFmtId="165" fontId="29" fillId="0" borderId="33" xfId="0" applyNumberFormat="1" applyFont="1" applyBorder="1" applyAlignment="1">
      <alignment vertical="center"/>
    </xf>
    <xf numFmtId="165" fontId="11" fillId="0" borderId="34" xfId="0" applyNumberFormat="1" applyFont="1" applyBorder="1" applyAlignment="1">
      <alignment vertical="center"/>
    </xf>
    <xf numFmtId="165" fontId="0" fillId="0" borderId="35" xfId="0" applyNumberFormat="1" applyBorder="1" applyAlignment="1">
      <alignment vertical="center"/>
    </xf>
    <xf numFmtId="165" fontId="0" fillId="0" borderId="36" xfId="0" applyNumberFormat="1" applyBorder="1" applyAlignment="1">
      <alignment vertical="center"/>
    </xf>
    <xf numFmtId="165" fontId="0" fillId="0" borderId="36" xfId="0" applyNumberFormat="1" applyBorder="1" applyAlignment="1">
      <alignment horizontal="right" vertical="center"/>
    </xf>
    <xf numFmtId="164" fontId="0" fillId="0" borderId="36" xfId="0" applyBorder="1" applyAlignment="1">
      <alignment vertical="center"/>
    </xf>
    <xf numFmtId="164" fontId="0" fillId="0" borderId="37" xfId="0" applyBorder="1" applyAlignment="1">
      <alignment vertical="center"/>
    </xf>
    <xf numFmtId="164" fontId="0" fillId="0" borderId="38" xfId="0" applyBorder="1" applyAlignment="1">
      <alignment/>
    </xf>
    <xf numFmtId="164" fontId="0" fillId="0" borderId="33" xfId="0" applyFont="1" applyBorder="1" applyAlignment="1">
      <alignment horizontal="center" vertical="center"/>
    </xf>
    <xf numFmtId="165" fontId="0" fillId="0" borderId="33" xfId="0" applyNumberFormat="1" applyBorder="1" applyAlignment="1">
      <alignment/>
    </xf>
    <xf numFmtId="164" fontId="0" fillId="0" borderId="33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/>
    </xf>
    <xf numFmtId="164" fontId="0" fillId="0" borderId="5" xfId="0" applyFont="1" applyBorder="1" applyAlignment="1">
      <alignment horizontal="left" vertical="center"/>
    </xf>
    <xf numFmtId="165" fontId="35" fillId="0" borderId="5" xfId="0" applyNumberFormat="1" applyFont="1" applyBorder="1" applyAlignment="1">
      <alignment/>
    </xf>
    <xf numFmtId="165" fontId="29" fillId="0" borderId="15" xfId="0" applyNumberFormat="1" applyFont="1" applyBorder="1" applyAlignment="1">
      <alignment vertical="center"/>
    </xf>
    <xf numFmtId="165" fontId="41" fillId="0" borderId="15" xfId="0" applyNumberFormat="1" applyFont="1" applyBorder="1" applyAlignment="1">
      <alignment vertical="center"/>
    </xf>
    <xf numFmtId="165" fontId="0" fillId="0" borderId="11" xfId="0" applyNumberFormat="1" applyBorder="1" applyAlignment="1">
      <alignment horizontal="right" vertical="center"/>
    </xf>
    <xf numFmtId="165" fontId="11" fillId="0" borderId="17" xfId="0" applyNumberFormat="1" applyFont="1" applyBorder="1" applyAlignment="1">
      <alignment vertical="center"/>
    </xf>
    <xf numFmtId="165" fontId="43" fillId="0" borderId="5" xfId="0" applyNumberFormat="1" applyFont="1" applyBorder="1" applyAlignment="1">
      <alignment vertical="center"/>
    </xf>
    <xf numFmtId="164" fontId="0" fillId="0" borderId="13" xfId="0" applyBorder="1" applyAlignment="1">
      <alignment vertical="center"/>
    </xf>
    <xf numFmtId="164" fontId="0" fillId="0" borderId="7" xfId="0" applyBorder="1" applyAlignment="1">
      <alignment vertical="center"/>
    </xf>
    <xf numFmtId="164" fontId="38" fillId="0" borderId="5" xfId="0" applyFont="1" applyBorder="1" applyAlignment="1">
      <alignment vertical="center" wrapText="1"/>
    </xf>
    <xf numFmtId="165" fontId="35" fillId="0" borderId="15" xfId="0" applyNumberFormat="1" applyFont="1" applyBorder="1" applyAlignment="1">
      <alignment vertical="center"/>
    </xf>
    <xf numFmtId="164" fontId="29" fillId="0" borderId="0" xfId="0" applyFont="1" applyBorder="1" applyAlignment="1">
      <alignment/>
    </xf>
    <xf numFmtId="165" fontId="0" fillId="0" borderId="13" xfId="0" applyNumberFormat="1" applyBorder="1" applyAlignment="1">
      <alignment/>
    </xf>
    <xf numFmtId="164" fontId="18" fillId="0" borderId="5" xfId="0" applyFont="1" applyBorder="1" applyAlignment="1">
      <alignment horizontal="justify"/>
    </xf>
    <xf numFmtId="164" fontId="28" fillId="2" borderId="21" xfId="0" applyFont="1" applyFill="1" applyBorder="1" applyAlignment="1">
      <alignment horizontal="left" vertical="center"/>
    </xf>
    <xf numFmtId="165" fontId="47" fillId="2" borderId="21" xfId="0" applyNumberFormat="1" applyFont="1" applyFill="1" applyBorder="1" applyAlignment="1">
      <alignment vertical="center"/>
    </xf>
    <xf numFmtId="165" fontId="29" fillId="2" borderId="21" xfId="0" applyNumberFormat="1" applyFont="1" applyFill="1" applyBorder="1" applyAlignment="1">
      <alignment vertical="center"/>
    </xf>
    <xf numFmtId="165" fontId="5" fillId="2" borderId="39" xfId="0" applyNumberFormat="1" applyFont="1" applyFill="1" applyBorder="1" applyAlignment="1">
      <alignment vertical="center"/>
    </xf>
    <xf numFmtId="165" fontId="5" fillId="2" borderId="23" xfId="0" applyNumberFormat="1" applyFont="1" applyFill="1" applyBorder="1" applyAlignment="1">
      <alignment vertical="center"/>
    </xf>
    <xf numFmtId="165" fontId="5" fillId="2" borderId="21" xfId="0" applyNumberFormat="1" applyFont="1" applyFill="1" applyBorder="1" applyAlignment="1">
      <alignment vertical="center"/>
    </xf>
    <xf numFmtId="165" fontId="0" fillId="0" borderId="40" xfId="0" applyNumberForma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165" fontId="0" fillId="0" borderId="17" xfId="0" applyNumberFormat="1" applyFont="1" applyBorder="1" applyAlignment="1">
      <alignment horizontal="right" vertical="center"/>
    </xf>
    <xf numFmtId="164" fontId="0" fillId="0" borderId="17" xfId="0" applyBorder="1" applyAlignment="1">
      <alignment vertical="center"/>
    </xf>
    <xf numFmtId="164" fontId="0" fillId="0" borderId="15" xfId="0" applyBorder="1" applyAlignment="1">
      <alignment vertical="center"/>
    </xf>
    <xf numFmtId="164" fontId="0" fillId="0" borderId="30" xfId="0" applyBorder="1" applyAlignment="1">
      <alignment vertical="center"/>
    </xf>
    <xf numFmtId="164" fontId="48" fillId="0" borderId="5" xfId="0" applyFont="1" applyBorder="1" applyAlignment="1">
      <alignment horizontal="justify"/>
    </xf>
    <xf numFmtId="165" fontId="29" fillId="0" borderId="6" xfId="0" applyNumberFormat="1" applyFon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4" fontId="0" fillId="0" borderId="12" xfId="0" applyBorder="1" applyAlignment="1">
      <alignment/>
    </xf>
    <xf numFmtId="164" fontId="27" fillId="0" borderId="41" xfId="0" applyFont="1" applyBorder="1" applyAlignment="1">
      <alignment/>
    </xf>
    <xf numFmtId="164" fontId="0" fillId="0" borderId="42" xfId="0" applyBorder="1" applyAlignment="1">
      <alignment/>
    </xf>
    <xf numFmtId="166" fontId="49" fillId="2" borderId="21" xfId="0" applyNumberFormat="1" applyFont="1" applyFill="1" applyBorder="1" applyAlignment="1">
      <alignment vertical="center"/>
    </xf>
    <xf numFmtId="166" fontId="27" fillId="2" borderId="21" xfId="0" applyNumberFormat="1" applyFont="1" applyFill="1" applyBorder="1" applyAlignment="1">
      <alignment vertical="center"/>
    </xf>
    <xf numFmtId="166" fontId="10" fillId="2" borderId="39" xfId="0" applyNumberFormat="1" applyFont="1" applyFill="1" applyBorder="1" applyAlignment="1">
      <alignment vertical="center"/>
    </xf>
    <xf numFmtId="166" fontId="26" fillId="0" borderId="24" xfId="0" applyNumberFormat="1" applyFont="1" applyBorder="1" applyAlignment="1">
      <alignment vertical="center"/>
    </xf>
    <xf numFmtId="166" fontId="50" fillId="0" borderId="24" xfId="0" applyNumberFormat="1" applyFont="1" applyBorder="1" applyAlignment="1">
      <alignment vertical="center"/>
    </xf>
    <xf numFmtId="166" fontId="6" fillId="0" borderId="25" xfId="0" applyNumberFormat="1" applyFont="1" applyBorder="1" applyAlignment="1">
      <alignment vertical="center"/>
    </xf>
    <xf numFmtId="164" fontId="0" fillId="0" borderId="12" xfId="0" applyBorder="1" applyAlignment="1">
      <alignment vertical="center"/>
    </xf>
    <xf numFmtId="164" fontId="38" fillId="0" borderId="5" xfId="0" applyFont="1" applyBorder="1" applyAlignment="1">
      <alignment horizontal="justify" vertical="center"/>
    </xf>
    <xf numFmtId="165" fontId="35" fillId="0" borderId="36" xfId="0" applyNumberFormat="1" applyFont="1" applyBorder="1" applyAlignment="1">
      <alignment vertical="center"/>
    </xf>
    <xf numFmtId="165" fontId="51" fillId="0" borderId="6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43" xfId="0" applyNumberFormat="1" applyBorder="1" applyAlignment="1">
      <alignment horizontal="right" vertical="center"/>
    </xf>
    <xf numFmtId="164" fontId="0" fillId="0" borderId="44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5" fontId="0" fillId="0" borderId="34" xfId="0" applyNumberFormat="1" applyBorder="1" applyAlignment="1">
      <alignment/>
    </xf>
    <xf numFmtId="167" fontId="0" fillId="0" borderId="0" xfId="0" applyNumberFormat="1" applyFont="1" applyBorder="1" applyAlignment="1">
      <alignment horizontal="right"/>
    </xf>
    <xf numFmtId="164" fontId="0" fillId="0" borderId="0" xfId="0" applyAlignment="1">
      <alignment/>
    </xf>
    <xf numFmtId="165" fontId="52" fillId="2" borderId="21" xfId="0" applyNumberFormat="1" applyFont="1" applyFill="1" applyBorder="1" applyAlignment="1">
      <alignment vertical="center"/>
    </xf>
    <xf numFmtId="165" fontId="27" fillId="2" borderId="21" xfId="0" applyNumberFormat="1" applyFont="1" applyFill="1" applyBorder="1" applyAlignment="1">
      <alignment vertical="center"/>
    </xf>
    <xf numFmtId="165" fontId="27" fillId="2" borderId="22" xfId="0" applyNumberFormat="1" applyFont="1" applyFill="1" applyBorder="1" applyAlignment="1">
      <alignment vertical="center"/>
    </xf>
    <xf numFmtId="165" fontId="27" fillId="2" borderId="23" xfId="0" applyNumberFormat="1" applyFont="1" applyFill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166" fontId="11" fillId="0" borderId="6" xfId="0" applyNumberFormat="1" applyFont="1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45" xfId="0" applyBorder="1" applyAlignment="1">
      <alignment vertical="center"/>
    </xf>
    <xf numFmtId="164" fontId="53" fillId="0" borderId="4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8" fillId="2" borderId="21" xfId="0" applyFont="1" applyFill="1" applyBorder="1" applyAlignment="1">
      <alignment horizontal="justify" vertical="center"/>
    </xf>
    <xf numFmtId="165" fontId="5" fillId="2" borderId="46" xfId="0" applyNumberFormat="1" applyFont="1" applyFill="1" applyBorder="1" applyAlignment="1">
      <alignment vertical="center"/>
    </xf>
    <xf numFmtId="164" fontId="26" fillId="0" borderId="20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38" fillId="0" borderId="5" xfId="0" applyFont="1" applyBorder="1" applyAlignment="1">
      <alignment horizontal="justify"/>
    </xf>
    <xf numFmtId="165" fontId="35" fillId="0" borderId="9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horizontal="right" vertical="center"/>
    </xf>
    <xf numFmtId="164" fontId="26" fillId="0" borderId="5" xfId="0" applyFont="1" applyBorder="1" applyAlignment="1">
      <alignment horizontal="center"/>
    </xf>
    <xf numFmtId="165" fontId="0" fillId="0" borderId="18" xfId="0" applyNumberFormat="1" applyFon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165" fontId="0" fillId="0" borderId="30" xfId="0" applyNumberFormat="1" applyFont="1" applyBorder="1" applyAlignment="1">
      <alignment horizontal="right" vertical="center"/>
    </xf>
    <xf numFmtId="164" fontId="0" fillId="0" borderId="15" xfId="0" applyFont="1" applyBorder="1" applyAlignment="1">
      <alignment horizontal="center"/>
    </xf>
    <xf numFmtId="165" fontId="35" fillId="0" borderId="29" xfId="0" applyNumberFormat="1" applyFont="1" applyBorder="1" applyAlignment="1">
      <alignment vertical="center"/>
    </xf>
    <xf numFmtId="164" fontId="26" fillId="0" borderId="30" xfId="0" applyFont="1" applyBorder="1" applyAlignment="1">
      <alignment horizontal="center"/>
    </xf>
    <xf numFmtId="168" fontId="53" fillId="0" borderId="20" xfId="0" applyNumberFormat="1" applyFont="1" applyBorder="1" applyAlignment="1">
      <alignment horizontal="center" vertical="center"/>
    </xf>
    <xf numFmtId="169" fontId="0" fillId="0" borderId="42" xfId="0" applyNumberFormat="1" applyBorder="1" applyAlignment="1">
      <alignment vertical="center"/>
    </xf>
    <xf numFmtId="164" fontId="0" fillId="0" borderId="42" xfId="0" applyBorder="1" applyAlignment="1">
      <alignment vertical="center"/>
    </xf>
    <xf numFmtId="164" fontId="33" fillId="0" borderId="28" xfId="0" applyFont="1" applyBorder="1" applyAlignment="1">
      <alignment horizontal="justify" vertical="center"/>
    </xf>
    <xf numFmtId="166" fontId="35" fillId="0" borderId="28" xfId="0" applyNumberFormat="1" applyFont="1" applyBorder="1" applyAlignment="1">
      <alignment vertical="center"/>
    </xf>
    <xf numFmtId="166" fontId="29" fillId="0" borderId="28" xfId="0" applyNumberFormat="1" applyFont="1" applyBorder="1" applyAlignment="1">
      <alignment vertical="center"/>
    </xf>
    <xf numFmtId="166" fontId="11" fillId="0" borderId="29" xfId="0" applyNumberFormat="1" applyFont="1" applyBorder="1" applyAlignment="1">
      <alignment vertical="center"/>
    </xf>
    <xf numFmtId="165" fontId="11" fillId="0" borderId="28" xfId="0" applyNumberFormat="1" applyFon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4" fontId="0" fillId="0" borderId="28" xfId="0" applyFont="1" applyBorder="1" applyAlignment="1">
      <alignment horizontal="center" vertical="center"/>
    </xf>
    <xf numFmtId="164" fontId="33" fillId="0" borderId="5" xfId="0" applyFont="1" applyBorder="1" applyAlignment="1">
      <alignment horizontal="justify" vertical="center"/>
    </xf>
    <xf numFmtId="165" fontId="57" fillId="0" borderId="15" xfId="0" applyNumberFormat="1" applyFont="1" applyBorder="1" applyAlignment="1">
      <alignment horizontal="justify"/>
    </xf>
    <xf numFmtId="165" fontId="0" fillId="0" borderId="18" xfId="0" applyNumberFormat="1" applyBorder="1" applyAlignment="1">
      <alignment/>
    </xf>
    <xf numFmtId="164" fontId="20" fillId="0" borderId="5" xfId="0" applyFont="1" applyBorder="1" applyAlignment="1">
      <alignment horizontal="justify" vertical="center"/>
    </xf>
    <xf numFmtId="164" fontId="0" fillId="0" borderId="0" xfId="0" applyBorder="1" applyAlignment="1">
      <alignment vertical="center"/>
    </xf>
    <xf numFmtId="164" fontId="0" fillId="0" borderId="47" xfId="0" applyBorder="1" applyAlignment="1">
      <alignment/>
    </xf>
    <xf numFmtId="164" fontId="0" fillId="0" borderId="47" xfId="0" applyBorder="1" applyAlignment="1">
      <alignment horizontal="center" vertical="center"/>
    </xf>
    <xf numFmtId="165" fontId="0" fillId="0" borderId="47" xfId="0" applyNumberFormat="1" applyBorder="1" applyAlignment="1">
      <alignment/>
    </xf>
    <xf numFmtId="165" fontId="57" fillId="0" borderId="47" xfId="0" applyNumberFormat="1" applyFont="1" applyBorder="1" applyAlignment="1">
      <alignment horizontal="justify"/>
    </xf>
    <xf numFmtId="164" fontId="28" fillId="2" borderId="21" xfId="0" applyFont="1" applyFill="1" applyBorder="1" applyAlignment="1">
      <alignment horizontal="justify" vertical="top"/>
    </xf>
    <xf numFmtId="164" fontId="0" fillId="2" borderId="21" xfId="0" applyFill="1" applyBorder="1" applyAlignment="1">
      <alignment vertical="center"/>
    </xf>
    <xf numFmtId="165" fontId="5" fillId="2" borderId="22" xfId="0" applyNumberFormat="1" applyFont="1" applyFill="1" applyBorder="1" applyAlignment="1">
      <alignment vertical="center"/>
    </xf>
    <xf numFmtId="164" fontId="59" fillId="0" borderId="5" xfId="0" applyFont="1" applyBorder="1" applyAlignment="1">
      <alignment horizontal="justify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4" fontId="0" fillId="0" borderId="5" xfId="0" applyFont="1" applyBorder="1" applyAlignment="1">
      <alignment horizontal="center" vertical="center"/>
    </xf>
    <xf numFmtId="164" fontId="38" fillId="0" borderId="6" xfId="0" applyFont="1" applyBorder="1" applyAlignment="1">
      <alignment horizontal="justify" vertical="center"/>
    </xf>
    <xf numFmtId="165" fontId="0" fillId="0" borderId="8" xfId="0" applyNumberFormat="1" applyFont="1" applyBorder="1" applyAlignment="1">
      <alignment horizontal="right" vertical="center"/>
    </xf>
    <xf numFmtId="165" fontId="0" fillId="0" borderId="6" xfId="0" applyNumberFormat="1" applyFont="1" applyBorder="1" applyAlignment="1">
      <alignment horizontal="right" vertical="center"/>
    </xf>
    <xf numFmtId="165" fontId="0" fillId="0" borderId="45" xfId="0" applyNumberFormat="1" applyFont="1" applyBorder="1" applyAlignment="1">
      <alignment horizontal="right" vertical="center"/>
    </xf>
    <xf numFmtId="164" fontId="0" fillId="2" borderId="22" xfId="0" applyFill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57" fillId="0" borderId="6" xfId="0" applyNumberFormat="1" applyFont="1" applyBorder="1" applyAlignment="1">
      <alignment horizontal="right"/>
    </xf>
    <xf numFmtId="165" fontId="0" fillId="0" borderId="31" xfId="0" applyNumberFormat="1" applyBorder="1" applyAlignment="1">
      <alignment vertical="center"/>
    </xf>
    <xf numFmtId="164" fontId="0" fillId="0" borderId="28" xfId="0" applyBorder="1" applyAlignment="1">
      <alignment vertical="top"/>
    </xf>
    <xf numFmtId="164" fontId="0" fillId="0" borderId="32" xfId="0" applyBorder="1" applyAlignment="1">
      <alignment/>
    </xf>
    <xf numFmtId="164" fontId="0" fillId="0" borderId="48" xfId="0" applyBorder="1" applyAlignment="1">
      <alignment horizontal="center" vertical="center"/>
    </xf>
    <xf numFmtId="164" fontId="38" fillId="0" borderId="49" xfId="0" applyFont="1" applyBorder="1" applyAlignment="1">
      <alignment horizontal="justify" vertical="center"/>
    </xf>
    <xf numFmtId="165" fontId="35" fillId="0" borderId="5" xfId="0" applyNumberFormat="1" applyFont="1" applyBorder="1" applyAlignment="1">
      <alignment vertical="center"/>
    </xf>
    <xf numFmtId="165" fontId="41" fillId="0" borderId="28" xfId="0" applyNumberFormat="1" applyFont="1" applyBorder="1" applyAlignment="1">
      <alignment vertical="center"/>
    </xf>
    <xf numFmtId="165" fontId="57" fillId="0" borderId="5" xfId="0" applyNumberFormat="1" applyFont="1" applyBorder="1" applyAlignment="1">
      <alignment horizontal="right"/>
    </xf>
    <xf numFmtId="165" fontId="0" fillId="0" borderId="27" xfId="0" applyNumberFormat="1" applyBorder="1" applyAlignment="1">
      <alignment vertical="center"/>
    </xf>
    <xf numFmtId="165" fontId="9" fillId="0" borderId="26" xfId="0" applyNumberFormat="1" applyFont="1" applyBorder="1" applyAlignment="1">
      <alignment vertical="center"/>
    </xf>
    <xf numFmtId="165" fontId="60" fillId="0" borderId="15" xfId="0" applyNumberFormat="1" applyFont="1" applyBorder="1" applyAlignment="1">
      <alignment horizontal="center"/>
    </xf>
    <xf numFmtId="165" fontId="60" fillId="0" borderId="5" xfId="0" applyNumberFormat="1" applyFont="1" applyBorder="1" applyAlignment="1">
      <alignment horizontal="center"/>
    </xf>
    <xf numFmtId="164" fontId="37" fillId="0" borderId="5" xfId="0" applyFont="1" applyBorder="1" applyAlignment="1">
      <alignment horizontal="justify" vertical="center"/>
    </xf>
    <xf numFmtId="166" fontId="11" fillId="0" borderId="25" xfId="0" applyNumberFormat="1" applyFont="1" applyBorder="1" applyAlignment="1">
      <alignment vertical="center"/>
    </xf>
    <xf numFmtId="166" fontId="11" fillId="0" borderId="24" xfId="0" applyNumberFormat="1" applyFont="1" applyBorder="1" applyAlignment="1">
      <alignment vertical="center"/>
    </xf>
    <xf numFmtId="165" fontId="0" fillId="0" borderId="28" xfId="0" applyNumberFormat="1" applyBorder="1" applyAlignment="1">
      <alignment vertical="center"/>
    </xf>
    <xf numFmtId="166" fontId="11" fillId="0" borderId="28" xfId="0" applyNumberFormat="1" applyFont="1" applyBorder="1" applyAlignment="1">
      <alignment vertical="center"/>
    </xf>
    <xf numFmtId="164" fontId="37" fillId="0" borderId="6" xfId="0" applyFont="1" applyBorder="1" applyAlignment="1">
      <alignment horizontal="justify" vertical="center"/>
    </xf>
    <xf numFmtId="164" fontId="2" fillId="0" borderId="0" xfId="0" applyFont="1" applyAlignment="1">
      <alignment vertical="center"/>
    </xf>
    <xf numFmtId="165" fontId="0" fillId="2" borderId="50" xfId="0" applyNumberFormat="1" applyFill="1" applyBorder="1" applyAlignment="1">
      <alignment vertical="center"/>
    </xf>
    <xf numFmtId="165" fontId="62" fillId="2" borderId="51" xfId="0" applyNumberFormat="1" applyFont="1" applyFill="1" applyBorder="1" applyAlignment="1">
      <alignment horizontal="center" vertical="center"/>
    </xf>
    <xf numFmtId="166" fontId="63" fillId="2" borderId="51" xfId="0" applyNumberFormat="1" applyFont="1" applyFill="1" applyBorder="1" applyAlignment="1">
      <alignment vertical="center"/>
    </xf>
    <xf numFmtId="166" fontId="63" fillId="2" borderId="52" xfId="0" applyNumberFormat="1" applyFont="1" applyFill="1" applyBorder="1" applyAlignment="1">
      <alignment vertical="center"/>
    </xf>
    <xf numFmtId="166" fontId="63" fillId="2" borderId="50" xfId="0" applyNumberFormat="1" applyFon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164" fontId="12" fillId="0" borderId="0" xfId="0" applyFont="1" applyBorder="1" applyAlignment="1">
      <alignment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view="pageBreakPreview" zoomScaleNormal="75" zoomScaleSheetLayoutView="100" workbookViewId="0" topLeftCell="C1">
      <selection activeCell="E3" sqref="E3"/>
    </sheetView>
  </sheetViews>
  <sheetFormatPr defaultColWidth="12.57421875" defaultRowHeight="12.75"/>
  <cols>
    <col min="1" max="1" width="5.28125" style="0" customWidth="1"/>
    <col min="2" max="2" width="7.00390625" style="0" customWidth="1"/>
    <col min="3" max="3" width="4.7109375" style="0" customWidth="1"/>
    <col min="4" max="4" width="43.00390625" style="0" customWidth="1"/>
    <col min="5" max="5" width="13.140625" style="0" customWidth="1"/>
    <col min="6" max="6" width="11.57421875" style="0" customWidth="1"/>
    <col min="7" max="7" width="10.57421875" style="0" customWidth="1"/>
    <col min="8" max="8" width="10.140625" style="0" customWidth="1"/>
    <col min="9" max="9" width="13.28125" style="0" customWidth="1"/>
    <col min="10" max="10" width="10.57421875" style="0" customWidth="1"/>
    <col min="11" max="13" width="10.421875" style="0" customWidth="1"/>
    <col min="14" max="14" width="9.421875" style="0" customWidth="1"/>
    <col min="15" max="15" width="9.7109375" style="0" customWidth="1"/>
    <col min="16" max="16" width="10.7109375" style="0" customWidth="1"/>
    <col min="17" max="16384" width="11.57421875" style="0" customWidth="1"/>
  </cols>
  <sheetData>
    <row r="1" spans="2:256" s="1" customFormat="1" ht="12.75">
      <c r="B1"/>
      <c r="C1" s="2"/>
      <c r="D1"/>
      <c r="E1"/>
      <c r="F1" s="3"/>
      <c r="G1" s="3"/>
      <c r="H1" s="4"/>
      <c r="I1"/>
      <c r="J1"/>
      <c r="K1"/>
      <c r="L1"/>
      <c r="N1"/>
      <c r="O1"/>
      <c r="P1" s="5" t="s">
        <v>0</v>
      </c>
      <c r="Q1"/>
      <c r="R1" s="3"/>
      <c r="S1" s="3"/>
      <c r="T1" s="4"/>
      <c r="U1"/>
      <c r="V1"/>
      <c r="W1"/>
      <c r="X1"/>
      <c r="Y1" s="1" t="s">
        <v>1</v>
      </c>
      <c r="AK1" s="1" t="s">
        <v>1</v>
      </c>
      <c r="AW1" s="1" t="s">
        <v>1</v>
      </c>
      <c r="BI1" s="1" t="s">
        <v>1</v>
      </c>
      <c r="BU1" s="1" t="s">
        <v>1</v>
      </c>
      <c r="CG1" s="1" t="s">
        <v>1</v>
      </c>
      <c r="CS1" s="1" t="s">
        <v>1</v>
      </c>
      <c r="DE1" s="1" t="s">
        <v>1</v>
      </c>
      <c r="DQ1" s="1" t="s">
        <v>1</v>
      </c>
      <c r="EC1" s="1" t="s">
        <v>1</v>
      </c>
      <c r="EO1" s="1" t="s">
        <v>1</v>
      </c>
      <c r="FA1" s="1" t="s">
        <v>1</v>
      </c>
      <c r="FM1" s="1" t="s">
        <v>1</v>
      </c>
      <c r="FY1" s="1" t="s">
        <v>1</v>
      </c>
      <c r="GK1" s="1" t="s">
        <v>1</v>
      </c>
      <c r="GW1" s="1" t="s">
        <v>1</v>
      </c>
      <c r="HI1" s="1" t="s">
        <v>1</v>
      </c>
      <c r="HU1" s="1" t="s">
        <v>1</v>
      </c>
      <c r="IG1" s="1" t="s">
        <v>1</v>
      </c>
      <c r="IS1" s="1" t="s">
        <v>1</v>
      </c>
      <c r="IT1"/>
      <c r="IU1" s="2"/>
      <c r="IV1"/>
    </row>
    <row r="2" spans="2:256" s="6" customFormat="1" ht="13.5">
      <c r="B2"/>
      <c r="C2" s="7"/>
      <c r="D2" s="8"/>
      <c r="E2"/>
      <c r="F2" s="9"/>
      <c r="G2" s="10"/>
      <c r="H2"/>
      <c r="I2"/>
      <c r="J2"/>
      <c r="K2"/>
      <c r="L2"/>
      <c r="N2"/>
      <c r="O2"/>
      <c r="P2" s="6" t="s">
        <v>2</v>
      </c>
      <c r="Q2"/>
      <c r="R2" s="9"/>
      <c r="S2" s="10"/>
      <c r="T2"/>
      <c r="U2"/>
      <c r="V2"/>
      <c r="W2"/>
      <c r="X2"/>
      <c r="Y2" s="6" t="s">
        <v>3</v>
      </c>
      <c r="AK2" s="6" t="s">
        <v>3</v>
      </c>
      <c r="AW2" s="6" t="s">
        <v>3</v>
      </c>
      <c r="BI2" s="6" t="s">
        <v>3</v>
      </c>
      <c r="BU2" s="6" t="s">
        <v>3</v>
      </c>
      <c r="CG2" s="6" t="s">
        <v>3</v>
      </c>
      <c r="CS2" s="6" t="s">
        <v>3</v>
      </c>
      <c r="DE2" s="6" t="s">
        <v>3</v>
      </c>
      <c r="DQ2" s="6" t="s">
        <v>3</v>
      </c>
      <c r="EC2" s="6" t="s">
        <v>3</v>
      </c>
      <c r="EO2" s="6" t="s">
        <v>3</v>
      </c>
      <c r="FA2" s="6" t="s">
        <v>3</v>
      </c>
      <c r="FM2" s="6" t="s">
        <v>3</v>
      </c>
      <c r="FY2" s="6" t="s">
        <v>3</v>
      </c>
      <c r="GK2" s="6" t="s">
        <v>3</v>
      </c>
      <c r="GW2" s="6" t="s">
        <v>3</v>
      </c>
      <c r="HI2" s="6" t="s">
        <v>3</v>
      </c>
      <c r="HU2" s="6" t="s">
        <v>3</v>
      </c>
      <c r="IG2" s="6" t="s">
        <v>3</v>
      </c>
      <c r="IS2" s="6" t="s">
        <v>3</v>
      </c>
      <c r="IT2"/>
      <c r="IU2" s="7"/>
      <c r="IV2" s="8"/>
    </row>
    <row r="3" spans="2:256" s="11" customFormat="1" ht="17.25" customHeight="1">
      <c r="B3"/>
      <c r="C3" s="12"/>
      <c r="D3" s="13"/>
      <c r="E3"/>
      <c r="F3" s="14"/>
      <c r="G3" s="2"/>
      <c r="H3"/>
      <c r="I3"/>
      <c r="J3"/>
      <c r="K3"/>
      <c r="L3"/>
      <c r="N3"/>
      <c r="O3"/>
      <c r="P3" s="11" t="s">
        <v>4</v>
      </c>
      <c r="Q3"/>
      <c r="R3" s="14"/>
      <c r="S3" s="2"/>
      <c r="T3"/>
      <c r="U3"/>
      <c r="V3"/>
      <c r="W3"/>
      <c r="X3"/>
      <c r="Y3" s="11" t="s">
        <v>4</v>
      </c>
      <c r="AK3" s="11" t="s">
        <v>4</v>
      </c>
      <c r="AW3" s="11" t="s">
        <v>4</v>
      </c>
      <c r="BI3" s="11" t="s">
        <v>4</v>
      </c>
      <c r="BU3" s="11" t="s">
        <v>4</v>
      </c>
      <c r="CG3" s="11" t="s">
        <v>4</v>
      </c>
      <c r="CS3" s="11" t="s">
        <v>4</v>
      </c>
      <c r="DE3" s="11" t="s">
        <v>4</v>
      </c>
      <c r="DQ3" s="11" t="s">
        <v>4</v>
      </c>
      <c r="EC3" s="11" t="s">
        <v>4</v>
      </c>
      <c r="EO3" s="11" t="s">
        <v>4</v>
      </c>
      <c r="FA3" s="11" t="s">
        <v>4</v>
      </c>
      <c r="FM3" s="11" t="s">
        <v>4</v>
      </c>
      <c r="FY3" s="11" t="s">
        <v>4</v>
      </c>
      <c r="GK3" s="11" t="s">
        <v>4</v>
      </c>
      <c r="GW3" s="11" t="s">
        <v>4</v>
      </c>
      <c r="HI3" s="11" t="s">
        <v>4</v>
      </c>
      <c r="HU3" s="11" t="s">
        <v>4</v>
      </c>
      <c r="IG3" s="11" t="s">
        <v>4</v>
      </c>
      <c r="IS3" s="11" t="s">
        <v>4</v>
      </c>
      <c r="IT3"/>
      <c r="IU3" s="12"/>
      <c r="IV3" s="13"/>
    </row>
    <row r="4" spans="2:256" s="11" customFormat="1" ht="13.5" customHeight="1">
      <c r="B4"/>
      <c r="C4" s="15"/>
      <c r="D4" s="16"/>
      <c r="E4"/>
      <c r="F4"/>
      <c r="G4"/>
      <c r="H4"/>
      <c r="I4"/>
      <c r="J4"/>
      <c r="K4"/>
      <c r="L4"/>
      <c r="N4"/>
      <c r="O4"/>
      <c r="P4" s="11" t="s">
        <v>5</v>
      </c>
      <c r="Q4"/>
      <c r="R4"/>
      <c r="S4"/>
      <c r="T4"/>
      <c r="U4"/>
      <c r="V4"/>
      <c r="W4"/>
      <c r="X4"/>
      <c r="Y4" s="11" t="s">
        <v>6</v>
      </c>
      <c r="AK4" s="11" t="s">
        <v>6</v>
      </c>
      <c r="AW4" s="11" t="s">
        <v>6</v>
      </c>
      <c r="BI4" s="11" t="s">
        <v>6</v>
      </c>
      <c r="BU4" s="11" t="s">
        <v>6</v>
      </c>
      <c r="CG4" s="11" t="s">
        <v>6</v>
      </c>
      <c r="CS4" s="11" t="s">
        <v>6</v>
      </c>
      <c r="DE4" s="11" t="s">
        <v>6</v>
      </c>
      <c r="DQ4" s="11" t="s">
        <v>6</v>
      </c>
      <c r="EC4" s="11" t="s">
        <v>6</v>
      </c>
      <c r="EO4" s="11" t="s">
        <v>6</v>
      </c>
      <c r="FA4" s="11" t="s">
        <v>6</v>
      </c>
      <c r="FM4" s="11" t="s">
        <v>6</v>
      </c>
      <c r="FY4" s="11" t="s">
        <v>6</v>
      </c>
      <c r="GK4" s="11" t="s">
        <v>6</v>
      </c>
      <c r="GW4" s="11" t="s">
        <v>6</v>
      </c>
      <c r="HI4" s="11" t="s">
        <v>6</v>
      </c>
      <c r="HU4" s="11" t="s">
        <v>6</v>
      </c>
      <c r="IG4" s="11" t="s">
        <v>6</v>
      </c>
      <c r="IS4" s="11" t="s">
        <v>6</v>
      </c>
      <c r="IT4"/>
      <c r="IU4" s="15"/>
      <c r="IV4" s="16"/>
    </row>
    <row r="5" spans="1:256" s="18" customFormat="1" ht="18.75" customHeight="1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/>
      <c r="R5"/>
      <c r="S5"/>
      <c r="T5"/>
      <c r="U5"/>
      <c r="V5"/>
      <c r="W5"/>
      <c r="X5"/>
      <c r="Y5" s="18" t="s">
        <v>7</v>
      </c>
      <c r="AK5" s="18" t="s">
        <v>7</v>
      </c>
      <c r="AW5" s="18" t="s">
        <v>7</v>
      </c>
      <c r="BI5" s="18" t="s">
        <v>7</v>
      </c>
      <c r="BU5" s="18" t="s">
        <v>7</v>
      </c>
      <c r="CG5" s="18" t="s">
        <v>7</v>
      </c>
      <c r="CS5" s="18" t="s">
        <v>7</v>
      </c>
      <c r="DE5" s="18" t="s">
        <v>7</v>
      </c>
      <c r="DQ5" s="18" t="s">
        <v>7</v>
      </c>
      <c r="EC5" s="18" t="s">
        <v>7</v>
      </c>
      <c r="EO5" s="18" t="s">
        <v>7</v>
      </c>
      <c r="FA5" s="18" t="s">
        <v>7</v>
      </c>
      <c r="FM5" s="18" t="s">
        <v>7</v>
      </c>
      <c r="FY5" s="18" t="s">
        <v>7</v>
      </c>
      <c r="GK5" s="18" t="s">
        <v>7</v>
      </c>
      <c r="GW5" s="18" t="s">
        <v>7</v>
      </c>
      <c r="HI5" s="18" t="s">
        <v>7</v>
      </c>
      <c r="HU5" s="18" t="s">
        <v>7</v>
      </c>
      <c r="IG5" s="18" t="s">
        <v>7</v>
      </c>
      <c r="IS5" s="18" t="s">
        <v>7</v>
      </c>
      <c r="IT5"/>
      <c r="IU5" s="19"/>
      <c r="IV5"/>
    </row>
    <row r="6" spans="1:256" s="18" customFormat="1" ht="20.25" customHeight="1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/>
      <c r="R6"/>
      <c r="S6"/>
      <c r="T6"/>
      <c r="U6"/>
      <c r="V6"/>
      <c r="W6"/>
      <c r="X6"/>
      <c r="Y6" s="18" t="s">
        <v>9</v>
      </c>
      <c r="AK6" s="18" t="s">
        <v>9</v>
      </c>
      <c r="AW6" s="18" t="s">
        <v>9</v>
      </c>
      <c r="BI6" s="18" t="s">
        <v>9</v>
      </c>
      <c r="BU6" s="18" t="s">
        <v>9</v>
      </c>
      <c r="CG6" s="18" t="s">
        <v>9</v>
      </c>
      <c r="CS6" s="18" t="s">
        <v>9</v>
      </c>
      <c r="DE6" s="18" t="s">
        <v>9</v>
      </c>
      <c r="DQ6" s="18" t="s">
        <v>9</v>
      </c>
      <c r="EC6" s="18" t="s">
        <v>9</v>
      </c>
      <c r="EO6" s="18" t="s">
        <v>9</v>
      </c>
      <c r="FA6" s="18" t="s">
        <v>9</v>
      </c>
      <c r="FM6" s="18" t="s">
        <v>9</v>
      </c>
      <c r="FY6" s="18" t="s">
        <v>9</v>
      </c>
      <c r="GK6" s="18" t="s">
        <v>9</v>
      </c>
      <c r="GW6" s="18" t="s">
        <v>9</v>
      </c>
      <c r="HI6" s="18" t="s">
        <v>9</v>
      </c>
      <c r="HU6" s="18" t="s">
        <v>9</v>
      </c>
      <c r="IG6" s="18" t="s">
        <v>9</v>
      </c>
      <c r="IS6" s="18" t="s">
        <v>9</v>
      </c>
      <c r="IT6" s="20"/>
      <c r="IU6" s="19"/>
      <c r="IV6"/>
    </row>
    <row r="7" spans="1:255" ht="14.25" customHeight="1">
      <c r="A7" s="18"/>
      <c r="B7" s="20"/>
      <c r="C7" s="19"/>
      <c r="M7" s="21"/>
      <c r="N7" s="20"/>
      <c r="O7" s="19"/>
      <c r="Y7" s="18"/>
      <c r="Z7" s="20"/>
      <c r="AA7" s="19"/>
      <c r="AK7" s="18"/>
      <c r="AL7" s="20"/>
      <c r="AM7" s="19"/>
      <c r="AW7" s="18"/>
      <c r="AX7" s="20"/>
      <c r="AY7" s="19"/>
      <c r="BI7" s="18"/>
      <c r="BJ7" s="20"/>
      <c r="BK7" s="19"/>
      <c r="BU7" s="18"/>
      <c r="BV7" s="20"/>
      <c r="BW7" s="19"/>
      <c r="CG7" s="18"/>
      <c r="CH7" s="20"/>
      <c r="CI7" s="19"/>
      <c r="CS7" s="18"/>
      <c r="CT7" s="20"/>
      <c r="CU7" s="19"/>
      <c r="DE7" s="18"/>
      <c r="DF7" s="20"/>
      <c r="DG7" s="19"/>
      <c r="DQ7" s="18"/>
      <c r="DR7" s="20"/>
      <c r="DS7" s="19"/>
      <c r="EC7" s="18"/>
      <c r="ED7" s="20"/>
      <c r="EE7" s="19"/>
      <c r="EO7" s="18"/>
      <c r="EP7" s="20"/>
      <c r="EQ7" s="19"/>
      <c r="FA7" s="18"/>
      <c r="FB7" s="20"/>
      <c r="FC7" s="19"/>
      <c r="FM7" s="18"/>
      <c r="FN7" s="20"/>
      <c r="FO7" s="19"/>
      <c r="FY7" s="18"/>
      <c r="FZ7" s="20"/>
      <c r="GA7" s="19"/>
      <c r="GK7" s="18"/>
      <c r="GL7" s="20"/>
      <c r="GM7" s="19"/>
      <c r="GW7" s="18"/>
      <c r="GX7" s="20"/>
      <c r="GY7" s="19"/>
      <c r="HI7" s="18"/>
      <c r="HJ7" s="20"/>
      <c r="HK7" s="19"/>
      <c r="HU7" s="18"/>
      <c r="HV7" s="20"/>
      <c r="HW7" s="19"/>
      <c r="IG7" s="18"/>
      <c r="IH7" s="20"/>
      <c r="II7" s="19"/>
      <c r="IS7" s="18"/>
      <c r="IT7" s="20"/>
      <c r="IU7" s="19"/>
    </row>
    <row r="8" spans="1:16" ht="15">
      <c r="A8" s="22" t="s">
        <v>10</v>
      </c>
      <c r="B8" s="23" t="s">
        <v>11</v>
      </c>
      <c r="C8" s="23" t="s">
        <v>12</v>
      </c>
      <c r="D8" s="24" t="s">
        <v>13</v>
      </c>
      <c r="E8" s="25" t="s">
        <v>14</v>
      </c>
      <c r="F8" s="26" t="s">
        <v>15</v>
      </c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">
      <c r="A9" s="22"/>
      <c r="B9" s="23"/>
      <c r="C9" s="23"/>
      <c r="D9" s="27" t="s">
        <v>16</v>
      </c>
      <c r="E9" s="28" t="s">
        <v>17</v>
      </c>
      <c r="F9" s="29" t="s">
        <v>18</v>
      </c>
      <c r="G9" s="30" t="s">
        <v>19</v>
      </c>
      <c r="H9" s="30"/>
      <c r="I9" s="30"/>
      <c r="J9" s="30"/>
      <c r="K9" s="30"/>
      <c r="L9" s="30"/>
      <c r="M9" s="30"/>
      <c r="N9" s="30"/>
      <c r="O9" s="30"/>
      <c r="P9" s="30"/>
    </row>
    <row r="10" spans="1:16" ht="12.75">
      <c r="A10" s="22"/>
      <c r="B10" s="23"/>
      <c r="C10" s="23"/>
      <c r="D10" s="27"/>
      <c r="E10" s="28"/>
      <c r="F10" s="31" t="s">
        <v>20</v>
      </c>
      <c r="G10" s="32" t="s">
        <v>21</v>
      </c>
      <c r="H10" s="32" t="s">
        <v>22</v>
      </c>
      <c r="I10" s="32" t="s">
        <v>23</v>
      </c>
      <c r="J10" s="32" t="s">
        <v>23</v>
      </c>
      <c r="K10" s="33"/>
      <c r="L10" s="34"/>
      <c r="M10" s="34"/>
      <c r="N10" s="35"/>
      <c r="O10" s="35"/>
      <c r="P10" s="36"/>
    </row>
    <row r="11" spans="1:16" ht="12.75">
      <c r="A11" s="22"/>
      <c r="B11" s="23"/>
      <c r="C11" s="23"/>
      <c r="D11" s="37" t="s">
        <v>24</v>
      </c>
      <c r="E11" s="38" t="s">
        <v>25</v>
      </c>
      <c r="F11" s="31">
        <v>2007</v>
      </c>
      <c r="G11" s="39" t="s">
        <v>26</v>
      </c>
      <c r="H11" s="39" t="s">
        <v>27</v>
      </c>
      <c r="I11" s="39" t="s">
        <v>28</v>
      </c>
      <c r="J11" s="39" t="s">
        <v>29</v>
      </c>
      <c r="K11" s="40" t="s">
        <v>30</v>
      </c>
      <c r="L11" s="31" t="s">
        <v>31</v>
      </c>
      <c r="M11" s="31" t="s">
        <v>32</v>
      </c>
      <c r="N11" s="31" t="s">
        <v>33</v>
      </c>
      <c r="O11" s="31" t="s">
        <v>34</v>
      </c>
      <c r="P11" s="41" t="s">
        <v>35</v>
      </c>
    </row>
    <row r="12" spans="1:16" ht="12.75">
      <c r="A12" s="22"/>
      <c r="B12" s="23"/>
      <c r="C12" s="23"/>
      <c r="D12" s="37"/>
      <c r="E12" s="38"/>
      <c r="F12" s="42" t="s">
        <v>36</v>
      </c>
      <c r="G12" s="39" t="s">
        <v>37</v>
      </c>
      <c r="H12" s="39"/>
      <c r="I12" s="39" t="s">
        <v>38</v>
      </c>
      <c r="J12" s="43" t="s">
        <v>39</v>
      </c>
      <c r="K12" s="44"/>
      <c r="L12" s="45"/>
      <c r="M12" s="45"/>
      <c r="N12" s="46"/>
      <c r="O12" s="46"/>
      <c r="P12" s="47"/>
    </row>
    <row r="13" spans="1:16" ht="12.75">
      <c r="A13" s="48"/>
      <c r="B13" s="49"/>
      <c r="C13" s="50"/>
      <c r="D13" s="49"/>
      <c r="E13" s="51"/>
      <c r="F13" s="50"/>
      <c r="G13" s="49"/>
      <c r="H13" s="50"/>
      <c r="I13" s="49"/>
      <c r="J13" s="52" t="s">
        <v>40</v>
      </c>
      <c r="K13" s="53"/>
      <c r="L13" s="49"/>
      <c r="M13" s="49"/>
      <c r="N13" s="51"/>
      <c r="O13" s="51"/>
      <c r="P13" s="54"/>
    </row>
    <row r="14" spans="1:16" s="61" customFormat="1" ht="11.25">
      <c r="A14" s="55">
        <v>1</v>
      </c>
      <c r="B14" s="56">
        <v>2</v>
      </c>
      <c r="C14" s="57">
        <v>3</v>
      </c>
      <c r="D14" s="56">
        <v>4</v>
      </c>
      <c r="E14" s="58">
        <v>5</v>
      </c>
      <c r="F14" s="57">
        <v>6</v>
      </c>
      <c r="G14" s="56">
        <v>7</v>
      </c>
      <c r="H14" s="57">
        <v>8</v>
      </c>
      <c r="I14" s="56">
        <v>9</v>
      </c>
      <c r="J14" s="56">
        <v>10</v>
      </c>
      <c r="K14" s="59">
        <v>11</v>
      </c>
      <c r="L14" s="56">
        <v>12</v>
      </c>
      <c r="M14" s="56">
        <v>13</v>
      </c>
      <c r="N14" s="58">
        <v>14</v>
      </c>
      <c r="O14" s="58">
        <v>15</v>
      </c>
      <c r="P14" s="60">
        <v>16</v>
      </c>
    </row>
    <row r="15" spans="1:16" ht="27" customHeight="1">
      <c r="A15" s="62">
        <v>600</v>
      </c>
      <c r="B15">
        <v>60016</v>
      </c>
      <c r="C15">
        <v>6050</v>
      </c>
      <c r="D15" s="63" t="s">
        <v>41</v>
      </c>
      <c r="E15" s="64">
        <f>SUM(E16:E32,E42:E48)</f>
        <v>8550300</v>
      </c>
      <c r="F15" s="64">
        <f>SUM(F16:F32,F42:F48)</f>
        <v>1610300</v>
      </c>
      <c r="G15" s="65">
        <f>SUM(G16:G32,G42:G48)</f>
        <v>1610300</v>
      </c>
      <c r="H15" s="65">
        <f>SUM(H16:H32,H42:H48)</f>
        <v>0</v>
      </c>
      <c r="I15" s="65">
        <f>SUM(I16:I32,I42:I48)</f>
        <v>0</v>
      </c>
      <c r="J15" s="66">
        <f>SUM(J16:J32,J42:J48)</f>
        <v>0</v>
      </c>
      <c r="K15" s="67">
        <f>SUM(K16:K32,K42:K48)</f>
        <v>1915000</v>
      </c>
      <c r="L15" s="65">
        <f>SUM(L16:L32,L42:L48)</f>
        <v>2129500</v>
      </c>
      <c r="M15" s="65">
        <f>SUM(M16:M32,M42:M48)</f>
        <v>1195500</v>
      </c>
      <c r="N15" s="65">
        <f>SUM(N16:N32,N42:N48)</f>
        <v>500000</v>
      </c>
      <c r="O15" s="65">
        <f>SUM(O16:O32,O42:O48)</f>
        <v>500000</v>
      </c>
      <c r="P15" s="65">
        <f>SUM(P16:P32,P42:P48)</f>
        <v>700000</v>
      </c>
    </row>
    <row r="16" spans="1:16" s="69" customFormat="1" ht="27" customHeight="1">
      <c r="A16" s="68"/>
      <c r="D16" s="70" t="s">
        <v>42</v>
      </c>
      <c r="E16" s="71">
        <f>SUM(F16,K16,L16,M16,N16,O16,P16)</f>
        <v>2215000</v>
      </c>
      <c r="F16" s="72">
        <v>215000</v>
      </c>
      <c r="G16" s="73">
        <v>215000</v>
      </c>
      <c r="H16" s="74"/>
      <c r="I16" s="75"/>
      <c r="J16" s="75"/>
      <c r="K16" s="76"/>
      <c r="L16" s="77"/>
      <c r="M16" s="78">
        <v>300000</v>
      </c>
      <c r="N16" s="79">
        <v>500000</v>
      </c>
      <c r="O16" s="79">
        <v>500000</v>
      </c>
      <c r="P16" s="80">
        <v>700000</v>
      </c>
    </row>
    <row r="17" spans="1:16" ht="10.5" customHeight="1">
      <c r="A17" s="81"/>
      <c r="D17" s="82" t="s">
        <v>43</v>
      </c>
      <c r="E17" s="71"/>
      <c r="F17" s="72"/>
      <c r="G17" s="73"/>
      <c r="H17" s="83"/>
      <c r="I17" s="49"/>
      <c r="J17" s="49"/>
      <c r="K17" s="53"/>
      <c r="L17" s="49"/>
      <c r="M17" s="51"/>
      <c r="N17" s="46"/>
      <c r="O17" s="46"/>
      <c r="P17" s="47"/>
    </row>
    <row r="18" spans="1:16" s="69" customFormat="1" ht="47.25" customHeight="1">
      <c r="A18" s="68"/>
      <c r="D18" s="70" t="s">
        <v>44</v>
      </c>
      <c r="E18" s="84">
        <f>SUM(F18,K18,L18,M18,N18,O18,P18)</f>
        <v>5500</v>
      </c>
      <c r="F18" s="85">
        <f>SUM(G18,H18,I18,J18)</f>
        <v>5500</v>
      </c>
      <c r="G18" s="86">
        <v>5500</v>
      </c>
      <c r="H18" s="87"/>
      <c r="I18" s="88"/>
      <c r="J18" s="88"/>
      <c r="K18" s="89"/>
      <c r="L18" s="90"/>
      <c r="M18" s="46"/>
      <c r="N18" s="91"/>
      <c r="O18" s="91"/>
      <c r="P18" s="92"/>
    </row>
    <row r="19" spans="1:16" ht="15.75" customHeight="1">
      <c r="A19" s="81"/>
      <c r="D19" s="82" t="s">
        <v>45</v>
      </c>
      <c r="E19" s="84"/>
      <c r="F19" s="85"/>
      <c r="G19" s="86"/>
      <c r="H19" s="83"/>
      <c r="I19" s="49"/>
      <c r="J19" s="49"/>
      <c r="K19" s="53"/>
      <c r="L19" s="49"/>
      <c r="M19" s="51"/>
      <c r="N19" s="51"/>
      <c r="O19" s="51"/>
      <c r="P19" s="54"/>
    </row>
    <row r="20" spans="1:16" ht="32.25" customHeight="1">
      <c r="A20" s="81"/>
      <c r="D20" s="93" t="s">
        <v>46</v>
      </c>
      <c r="E20" s="84">
        <f>SUM(F20,K20,L20,M20,N20,O20,P20)</f>
        <v>1200000</v>
      </c>
      <c r="F20" s="85"/>
      <c r="G20" s="87"/>
      <c r="H20" s="94"/>
      <c r="I20" s="45"/>
      <c r="J20" s="45"/>
      <c r="K20" s="44"/>
      <c r="L20" s="95">
        <v>529500</v>
      </c>
      <c r="M20" s="78">
        <v>670500</v>
      </c>
      <c r="N20" s="46"/>
      <c r="O20" s="46"/>
      <c r="P20" s="47"/>
    </row>
    <row r="21" spans="1:16" ht="15.75" customHeight="1">
      <c r="A21" s="81"/>
      <c r="D21" s="96" t="s">
        <v>47</v>
      </c>
      <c r="E21" s="84"/>
      <c r="F21" s="85"/>
      <c r="G21" s="97"/>
      <c r="H21" s="83"/>
      <c r="I21" s="49"/>
      <c r="J21" s="49"/>
      <c r="K21" s="53"/>
      <c r="L21" s="49"/>
      <c r="M21" s="46"/>
      <c r="N21" s="51"/>
      <c r="O21" s="51"/>
      <c r="P21" s="54"/>
    </row>
    <row r="22" spans="1:16" ht="29.25" customHeight="1">
      <c r="A22" s="81"/>
      <c r="D22" s="98" t="s">
        <v>48</v>
      </c>
      <c r="E22" s="99">
        <f>SUM(F22,K22:P22)</f>
        <v>100000</v>
      </c>
      <c r="F22" s="100"/>
      <c r="G22" s="87"/>
      <c r="H22" s="94"/>
      <c r="I22" s="45"/>
      <c r="J22" s="95"/>
      <c r="K22" s="101">
        <v>100000</v>
      </c>
      <c r="L22" s="49"/>
      <c r="M22" s="102"/>
      <c r="N22" s="49"/>
      <c r="O22" s="49"/>
      <c r="P22" s="103"/>
    </row>
    <row r="23" spans="1:16" ht="15.75" customHeight="1">
      <c r="A23" s="81"/>
      <c r="D23" s="96">
        <v>2008</v>
      </c>
      <c r="E23" s="99"/>
      <c r="F23" s="100"/>
      <c r="G23" s="97"/>
      <c r="H23" s="83"/>
      <c r="I23" s="49"/>
      <c r="J23" s="49"/>
      <c r="K23" s="101"/>
      <c r="L23" s="49"/>
      <c r="M23" s="49"/>
      <c r="N23" s="49"/>
      <c r="O23" s="49"/>
      <c r="P23" s="103"/>
    </row>
    <row r="24" spans="1:16" s="69" customFormat="1" ht="15" customHeight="1">
      <c r="A24" s="68"/>
      <c r="D24" s="70" t="s">
        <v>49</v>
      </c>
      <c r="E24" s="84">
        <f>SUM(F24,K24:P24)</f>
        <v>200000</v>
      </c>
      <c r="F24" s="85">
        <f>SUM(G24,H24,I24,J24)</f>
        <v>200000</v>
      </c>
      <c r="G24" s="86">
        <v>200000</v>
      </c>
      <c r="H24" s="87"/>
      <c r="I24" s="88"/>
      <c r="J24" s="88"/>
      <c r="K24" s="104"/>
      <c r="L24" s="105"/>
      <c r="M24" s="102"/>
      <c r="N24" s="105"/>
      <c r="O24" s="105"/>
      <c r="P24" s="106"/>
    </row>
    <row r="25" spans="1:16" ht="15.75" customHeight="1">
      <c r="A25" s="81"/>
      <c r="D25" s="82">
        <v>2007</v>
      </c>
      <c r="E25" s="84"/>
      <c r="F25" s="85"/>
      <c r="G25" s="86"/>
      <c r="H25" s="83"/>
      <c r="I25" s="49"/>
      <c r="J25" s="49"/>
      <c r="K25" s="104"/>
      <c r="L25" s="105"/>
      <c r="M25" s="105"/>
      <c r="N25" s="105"/>
      <c r="O25" s="105"/>
      <c r="P25" s="106"/>
    </row>
    <row r="26" spans="1:16" s="69" customFormat="1" ht="15.75" customHeight="1">
      <c r="A26" s="68"/>
      <c r="D26" s="70" t="s">
        <v>50</v>
      </c>
      <c r="E26" s="84">
        <f>SUM(F26,K26:P26)</f>
        <v>120300</v>
      </c>
      <c r="F26" s="85">
        <v>120300</v>
      </c>
      <c r="G26" s="86">
        <v>120300</v>
      </c>
      <c r="H26" s="87"/>
      <c r="I26" s="88"/>
      <c r="J26" s="88"/>
      <c r="K26" s="104"/>
      <c r="L26" s="105"/>
      <c r="M26" s="102"/>
      <c r="N26" s="105"/>
      <c r="O26" s="105"/>
      <c r="P26" s="106"/>
    </row>
    <row r="27" spans="1:16" ht="15.75" customHeight="1">
      <c r="A27" s="81"/>
      <c r="D27" s="82">
        <v>2007</v>
      </c>
      <c r="E27" s="84"/>
      <c r="F27" s="85"/>
      <c r="G27" s="86"/>
      <c r="H27" s="83"/>
      <c r="I27" s="49"/>
      <c r="J27" s="49"/>
      <c r="K27" s="104"/>
      <c r="L27" s="105"/>
      <c r="M27" s="105"/>
      <c r="N27" s="105"/>
      <c r="O27" s="105"/>
      <c r="P27" s="106"/>
    </row>
    <row r="28" spans="1:16" s="69" customFormat="1" ht="43.5" customHeight="1">
      <c r="A28" s="68"/>
      <c r="D28" s="70" t="s">
        <v>51</v>
      </c>
      <c r="E28" s="84">
        <f>SUM(F28,K28:P28)</f>
        <v>78000</v>
      </c>
      <c r="F28" s="85">
        <f>SUM(G28,H28,I28,J28)</f>
        <v>78000</v>
      </c>
      <c r="G28" s="86">
        <v>78000</v>
      </c>
      <c r="H28" s="87"/>
      <c r="I28" s="88"/>
      <c r="J28" s="88"/>
      <c r="K28" s="104"/>
      <c r="L28" s="105"/>
      <c r="M28" s="102"/>
      <c r="N28" s="105"/>
      <c r="O28" s="105"/>
      <c r="P28" s="106"/>
    </row>
    <row r="29" spans="1:16" ht="15.75" customHeight="1">
      <c r="A29" s="81"/>
      <c r="D29" s="82">
        <v>2007</v>
      </c>
      <c r="E29" s="84"/>
      <c r="F29" s="85"/>
      <c r="G29" s="86"/>
      <c r="H29" s="83"/>
      <c r="I29" s="49"/>
      <c r="J29" s="49"/>
      <c r="K29" s="104"/>
      <c r="L29" s="105"/>
      <c r="M29" s="105"/>
      <c r="N29" s="105"/>
      <c r="O29" s="105"/>
      <c r="P29" s="106"/>
    </row>
    <row r="30" spans="1:16" s="69" customFormat="1" ht="27.75" customHeight="1">
      <c r="A30" s="68"/>
      <c r="D30" s="70" t="s">
        <v>52</v>
      </c>
      <c r="E30" s="84">
        <f>SUM(F30,K30:P30)</f>
        <v>224500</v>
      </c>
      <c r="F30" s="85">
        <f>SUM(G30,H30,I30,J30)</f>
        <v>224500</v>
      </c>
      <c r="G30" s="86">
        <v>224500</v>
      </c>
      <c r="H30" s="87"/>
      <c r="I30" s="88"/>
      <c r="J30" s="88"/>
      <c r="K30" s="104"/>
      <c r="L30" s="105"/>
      <c r="M30" s="102"/>
      <c r="N30" s="105"/>
      <c r="O30" s="105"/>
      <c r="P30" s="106"/>
    </row>
    <row r="31" spans="1:16" ht="12" customHeight="1">
      <c r="A31" s="81"/>
      <c r="D31" s="82">
        <v>2007</v>
      </c>
      <c r="E31" s="84"/>
      <c r="F31" s="85"/>
      <c r="G31" s="86"/>
      <c r="H31" s="83"/>
      <c r="I31" s="49"/>
      <c r="J31" s="49"/>
      <c r="K31" s="104"/>
      <c r="L31" s="105"/>
      <c r="M31" s="105"/>
      <c r="N31" s="105"/>
      <c r="O31" s="105"/>
      <c r="P31" s="106"/>
    </row>
    <row r="32" spans="1:16" s="69" customFormat="1" ht="30" customHeight="1">
      <c r="A32" s="68"/>
      <c r="D32" s="70" t="s">
        <v>53</v>
      </c>
      <c r="E32" s="107">
        <f>SUM(F32,K32,L32,M32,N32,O32,P32)</f>
        <v>520000</v>
      </c>
      <c r="F32" s="108">
        <f>SUM(G32,H32,I32,J32)</f>
        <v>120000</v>
      </c>
      <c r="G32" s="109">
        <v>120000</v>
      </c>
      <c r="H32" s="87"/>
      <c r="I32" s="88"/>
      <c r="J32" s="88"/>
      <c r="K32" s="110">
        <v>175000</v>
      </c>
      <c r="L32" s="111"/>
      <c r="M32" s="112">
        <v>225000</v>
      </c>
      <c r="N32" s="113"/>
      <c r="O32" s="113"/>
      <c r="P32" s="114"/>
    </row>
    <row r="33" spans="1:16" ht="12.75" customHeight="1">
      <c r="A33" s="115"/>
      <c r="B33" s="21"/>
      <c r="C33" s="21"/>
      <c r="D33" s="116" t="s">
        <v>54</v>
      </c>
      <c r="E33" s="107"/>
      <c r="F33" s="108"/>
      <c r="G33" s="109"/>
      <c r="H33" s="117"/>
      <c r="I33" s="118"/>
      <c r="J33" s="118"/>
      <c r="K33" s="110"/>
      <c r="L33" s="111"/>
      <c r="M33" s="112"/>
      <c r="N33" s="112"/>
      <c r="O33" s="112"/>
      <c r="P33" s="114"/>
    </row>
    <row r="34" spans="1:16" ht="12.75" customHeight="1">
      <c r="A34" s="119"/>
      <c r="B34" s="119"/>
      <c r="C34" s="119"/>
      <c r="D34" s="120"/>
      <c r="E34" s="119"/>
      <c r="F34" s="121"/>
      <c r="G34" s="121"/>
      <c r="H34" s="121"/>
      <c r="I34" s="119"/>
      <c r="J34" s="119"/>
      <c r="K34" s="119"/>
      <c r="L34" s="119"/>
      <c r="M34" s="119"/>
      <c r="N34" s="119"/>
      <c r="O34" s="119"/>
      <c r="P34" s="119">
        <v>1</v>
      </c>
    </row>
    <row r="35" spans="1:16" ht="19.5" customHeight="1">
      <c r="A35" s="22" t="s">
        <v>10</v>
      </c>
      <c r="B35" s="23" t="s">
        <v>11</v>
      </c>
      <c r="C35" s="23" t="s">
        <v>12</v>
      </c>
      <c r="D35" s="24" t="s">
        <v>13</v>
      </c>
      <c r="E35" s="25" t="s">
        <v>14</v>
      </c>
      <c r="F35" s="26" t="s">
        <v>15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20.25" customHeight="1">
      <c r="A36" s="22"/>
      <c r="B36" s="23"/>
      <c r="C36" s="23"/>
      <c r="D36" s="27" t="s">
        <v>16</v>
      </c>
      <c r="E36" s="28" t="s">
        <v>17</v>
      </c>
      <c r="F36" s="29" t="s">
        <v>18</v>
      </c>
      <c r="G36" s="30" t="s">
        <v>19</v>
      </c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14.25" customHeight="1">
      <c r="A37" s="22"/>
      <c r="B37" s="23"/>
      <c r="C37" s="23"/>
      <c r="D37" s="27"/>
      <c r="E37" s="28"/>
      <c r="F37" s="31" t="s">
        <v>20</v>
      </c>
      <c r="G37" s="32" t="s">
        <v>21</v>
      </c>
      <c r="H37" s="32" t="s">
        <v>22</v>
      </c>
      <c r="I37" s="32" t="s">
        <v>23</v>
      </c>
      <c r="J37" s="32" t="s">
        <v>23</v>
      </c>
      <c r="K37" s="33"/>
      <c r="L37" s="34"/>
      <c r="M37" s="34"/>
      <c r="N37" s="35"/>
      <c r="O37" s="35"/>
      <c r="P37" s="36"/>
    </row>
    <row r="38" spans="1:16" ht="16.5" customHeight="1">
      <c r="A38" s="22"/>
      <c r="B38" s="23"/>
      <c r="C38" s="23"/>
      <c r="D38" s="37" t="s">
        <v>24</v>
      </c>
      <c r="E38" s="38" t="s">
        <v>25</v>
      </c>
      <c r="F38" s="31">
        <v>2007</v>
      </c>
      <c r="G38" s="39" t="s">
        <v>26</v>
      </c>
      <c r="H38" s="39" t="s">
        <v>27</v>
      </c>
      <c r="I38" s="39" t="s">
        <v>28</v>
      </c>
      <c r="J38" s="39" t="s">
        <v>29</v>
      </c>
      <c r="K38" s="40" t="s">
        <v>30</v>
      </c>
      <c r="L38" s="31" t="s">
        <v>31</v>
      </c>
      <c r="M38" s="31" t="s">
        <v>32</v>
      </c>
      <c r="N38" s="31" t="s">
        <v>33</v>
      </c>
      <c r="O38" s="31" t="s">
        <v>34</v>
      </c>
      <c r="P38" s="41" t="s">
        <v>35</v>
      </c>
    </row>
    <row r="39" spans="1:16" ht="10.5" customHeight="1">
      <c r="A39" s="22"/>
      <c r="B39" s="23"/>
      <c r="C39" s="23"/>
      <c r="D39" s="37"/>
      <c r="E39" s="38"/>
      <c r="F39" s="42" t="s">
        <v>36</v>
      </c>
      <c r="G39" s="39" t="s">
        <v>37</v>
      </c>
      <c r="H39" s="39"/>
      <c r="I39" s="39" t="s">
        <v>38</v>
      </c>
      <c r="J39" s="43" t="s">
        <v>39</v>
      </c>
      <c r="K39" s="44"/>
      <c r="L39" s="45"/>
      <c r="M39" s="45"/>
      <c r="N39" s="46"/>
      <c r="O39" s="46"/>
      <c r="P39" s="47"/>
    </row>
    <row r="40" spans="1:16" ht="9" customHeight="1">
      <c r="A40" s="48"/>
      <c r="B40" s="49"/>
      <c r="C40" s="50"/>
      <c r="D40" s="49"/>
      <c r="E40" s="51"/>
      <c r="F40" s="50"/>
      <c r="G40" s="49"/>
      <c r="H40" s="50"/>
      <c r="I40" s="49"/>
      <c r="J40" s="52" t="s">
        <v>40</v>
      </c>
      <c r="K40" s="53"/>
      <c r="L40" s="49"/>
      <c r="M40" s="49"/>
      <c r="N40" s="51"/>
      <c r="O40" s="51"/>
      <c r="P40" s="54"/>
    </row>
    <row r="41" spans="1:16" ht="12.75" customHeight="1">
      <c r="A41" s="55">
        <v>1</v>
      </c>
      <c r="B41" s="56">
        <v>2</v>
      </c>
      <c r="C41" s="57">
        <v>3</v>
      </c>
      <c r="D41" s="56">
        <v>4</v>
      </c>
      <c r="E41" s="58">
        <v>5</v>
      </c>
      <c r="F41" s="57">
        <v>6</v>
      </c>
      <c r="G41" s="56">
        <v>7</v>
      </c>
      <c r="H41" s="57">
        <v>8</v>
      </c>
      <c r="I41" s="56">
        <v>9</v>
      </c>
      <c r="J41" s="56">
        <v>10</v>
      </c>
      <c r="K41" s="59">
        <v>11</v>
      </c>
      <c r="L41" s="56">
        <v>12</v>
      </c>
      <c r="M41" s="56">
        <v>13</v>
      </c>
      <c r="N41" s="58">
        <v>14</v>
      </c>
      <c r="O41" s="58">
        <v>15</v>
      </c>
      <c r="P41" s="60">
        <v>16</v>
      </c>
    </row>
    <row r="42" spans="1:16" ht="26.25" customHeight="1">
      <c r="A42" s="81"/>
      <c r="D42" s="122" t="s">
        <v>55</v>
      </c>
      <c r="E42" s="123">
        <f>SUM(F42,K42,L42,M42,N42,O42,P42)</f>
        <v>400000</v>
      </c>
      <c r="F42" s="124"/>
      <c r="G42" s="125"/>
      <c r="H42" s="94"/>
      <c r="I42" s="45"/>
      <c r="J42" s="45"/>
      <c r="K42" s="126">
        <v>400000</v>
      </c>
      <c r="L42" s="45"/>
      <c r="M42" s="46"/>
      <c r="N42" s="46"/>
      <c r="O42" s="46"/>
      <c r="P42" s="47"/>
    </row>
    <row r="43" spans="1:16" ht="12.75" customHeight="1">
      <c r="A43" s="81"/>
      <c r="D43" s="82">
        <v>2008</v>
      </c>
      <c r="E43" s="49"/>
      <c r="F43" s="124"/>
      <c r="G43" s="125"/>
      <c r="H43" s="83"/>
      <c r="I43" s="49"/>
      <c r="J43" s="49"/>
      <c r="K43" s="53"/>
      <c r="L43" s="49"/>
      <c r="M43" s="46"/>
      <c r="N43" s="51"/>
      <c r="O43" s="51"/>
      <c r="P43" s="54"/>
    </row>
    <row r="44" spans="1:16" s="69" customFormat="1" ht="24.75" customHeight="1">
      <c r="A44" s="68"/>
      <c r="D44" s="70" t="s">
        <v>56</v>
      </c>
      <c r="E44" s="123">
        <f>SUM(F44,K44,L44,M44,N44,O44,P44)</f>
        <v>2247000</v>
      </c>
      <c r="F44" s="124">
        <v>247000</v>
      </c>
      <c r="G44" s="127">
        <v>247000</v>
      </c>
      <c r="H44" s="87"/>
      <c r="I44" s="88"/>
      <c r="J44" s="88"/>
      <c r="K44" s="89">
        <v>400000</v>
      </c>
      <c r="L44" s="128">
        <v>1600000</v>
      </c>
      <c r="M44" s="35"/>
      <c r="N44" s="129"/>
      <c r="O44" s="129"/>
      <c r="P44" s="130"/>
    </row>
    <row r="45" spans="1:16" ht="12.75" customHeight="1">
      <c r="A45" s="81"/>
      <c r="D45" s="82" t="s">
        <v>57</v>
      </c>
      <c r="E45" s="49"/>
      <c r="F45" s="124"/>
      <c r="G45" s="127"/>
      <c r="H45" s="83"/>
      <c r="I45" s="49"/>
      <c r="J45" s="49"/>
      <c r="K45" s="53"/>
      <c r="L45" s="49"/>
      <c r="M45" s="46"/>
      <c r="N45" s="46"/>
      <c r="O45" s="46"/>
      <c r="P45" s="47"/>
    </row>
    <row r="46" spans="1:16" ht="36" customHeight="1">
      <c r="A46" s="81"/>
      <c r="D46" s="131" t="s">
        <v>58</v>
      </c>
      <c r="E46" s="132">
        <f>SUM(F46,K46,L46,M46,N46,O46,P46)</f>
        <v>240000</v>
      </c>
      <c r="F46" s="133"/>
      <c r="G46" s="123"/>
      <c r="H46" s="94"/>
      <c r="I46" s="134"/>
      <c r="J46" s="94"/>
      <c r="K46" s="89">
        <v>240000</v>
      </c>
      <c r="L46" s="45"/>
      <c r="M46" s="35"/>
      <c r="N46" s="35"/>
      <c r="O46" s="35"/>
      <c r="P46" s="36"/>
    </row>
    <row r="47" spans="1:16" ht="12.75" customHeight="1">
      <c r="A47" s="81"/>
      <c r="D47" s="82">
        <v>2008</v>
      </c>
      <c r="E47" s="132"/>
      <c r="F47" s="50"/>
      <c r="G47" s="49"/>
      <c r="H47" s="83"/>
      <c r="I47" s="97"/>
      <c r="J47" s="83"/>
      <c r="K47" s="53"/>
      <c r="L47" s="49"/>
      <c r="M47" s="46"/>
      <c r="N47" s="46"/>
      <c r="O47" s="46"/>
      <c r="P47" s="47"/>
    </row>
    <row r="48" spans="1:16" ht="32.25" customHeight="1">
      <c r="A48" s="81"/>
      <c r="D48" s="135" t="s">
        <v>59</v>
      </c>
      <c r="E48" s="123">
        <f>SUM(F48,K48,L48,M48,N48,O48,P48)</f>
        <v>1000000</v>
      </c>
      <c r="F48" s="85">
        <v>400000</v>
      </c>
      <c r="G48" s="127">
        <v>400000</v>
      </c>
      <c r="H48" s="87"/>
      <c r="I48" s="88"/>
      <c r="J48" s="88"/>
      <c r="K48" s="89">
        <v>600000</v>
      </c>
      <c r="L48" s="90"/>
      <c r="M48" s="35"/>
      <c r="N48" s="35"/>
      <c r="O48" s="35"/>
      <c r="P48" s="36"/>
    </row>
    <row r="49" spans="1:16" ht="16.5" customHeight="1">
      <c r="A49" s="48"/>
      <c r="B49" s="50"/>
      <c r="C49" s="50"/>
      <c r="D49" s="82" t="s">
        <v>60</v>
      </c>
      <c r="E49" s="49"/>
      <c r="F49" s="85"/>
      <c r="G49" s="127"/>
      <c r="H49" s="49"/>
      <c r="I49" s="49"/>
      <c r="J49" s="49"/>
      <c r="K49" s="53"/>
      <c r="L49" s="49"/>
      <c r="M49" s="51"/>
      <c r="N49" s="51"/>
      <c r="O49" s="51"/>
      <c r="P49" s="54"/>
    </row>
    <row r="50" spans="1:16" ht="35.25" customHeight="1">
      <c r="A50" s="62">
        <v>630</v>
      </c>
      <c r="B50">
        <v>63095</v>
      </c>
      <c r="C50">
        <v>6050</v>
      </c>
      <c r="D50" s="136" t="s">
        <v>61</v>
      </c>
      <c r="E50" s="137">
        <f>SUM(E51,E53)</f>
        <v>5250000</v>
      </c>
      <c r="F50" s="138">
        <f>SUM(F51,F53)</f>
        <v>200000</v>
      </c>
      <c r="G50" s="139">
        <f>SUM(G51,G53)</f>
        <v>200000</v>
      </c>
      <c r="H50" s="139">
        <f>SUM(H51,H53)</f>
        <v>0</v>
      </c>
      <c r="I50" s="139">
        <f>SUM(I51,I53)</f>
        <v>0</v>
      </c>
      <c r="J50" s="139">
        <f>SUM(J51,J53)</f>
        <v>0</v>
      </c>
      <c r="K50" s="140">
        <f>SUM(K51,K53)</f>
        <v>250000</v>
      </c>
      <c r="L50" s="141">
        <f>SUM(L51,L53)</f>
        <v>1425000</v>
      </c>
      <c r="M50" s="141">
        <f>SUM(M51,M53)</f>
        <v>3375000</v>
      </c>
      <c r="N50" s="141">
        <f>SUM(N51,N53)</f>
        <v>0</v>
      </c>
      <c r="O50" s="141">
        <f>SUM(O51,O53)</f>
        <v>0</v>
      </c>
      <c r="P50" s="141">
        <f>SUM(P51,P53)</f>
        <v>0</v>
      </c>
    </row>
    <row r="51" spans="1:16" s="69" customFormat="1" ht="30" customHeight="1">
      <c r="A51" s="68"/>
      <c r="B51"/>
      <c r="C51"/>
      <c r="D51" s="70" t="s">
        <v>62</v>
      </c>
      <c r="E51" s="71">
        <f>SUM(F51,K51:P51)</f>
        <v>2750000</v>
      </c>
      <c r="F51" s="72">
        <f>SUM(G51,H51,I51,J51)</f>
        <v>130000</v>
      </c>
      <c r="G51" s="73">
        <v>130000</v>
      </c>
      <c r="H51" s="74"/>
      <c r="I51" s="74"/>
      <c r="J51" s="75"/>
      <c r="K51" s="142">
        <v>50000</v>
      </c>
      <c r="L51" s="143">
        <v>625000</v>
      </c>
      <c r="M51" s="144">
        <v>1945000</v>
      </c>
      <c r="N51" s="145"/>
      <c r="O51" s="146"/>
      <c r="P51" s="147"/>
    </row>
    <row r="52" spans="1:16" ht="17.25" customHeight="1">
      <c r="A52" s="81"/>
      <c r="D52" s="82" t="s">
        <v>63</v>
      </c>
      <c r="E52" s="71"/>
      <c r="F52" s="72"/>
      <c r="G52" s="73"/>
      <c r="H52" s="83"/>
      <c r="I52" s="83"/>
      <c r="J52" s="49"/>
      <c r="K52" s="142"/>
      <c r="L52" s="143"/>
      <c r="M52" s="144"/>
      <c r="N52" s="144"/>
      <c r="O52" s="146"/>
      <c r="P52" s="147"/>
    </row>
    <row r="53" spans="1:16" ht="60.75" customHeight="1">
      <c r="A53" s="81"/>
      <c r="D53" s="148" t="s">
        <v>64</v>
      </c>
      <c r="E53" s="84">
        <f>SUM(F53,K53:P53)</f>
        <v>2500000</v>
      </c>
      <c r="F53" s="149">
        <v>70000</v>
      </c>
      <c r="G53" s="150">
        <v>70000</v>
      </c>
      <c r="H53" s="94"/>
      <c r="I53" s="94"/>
      <c r="J53" s="45"/>
      <c r="K53" s="126">
        <v>200000</v>
      </c>
      <c r="L53" s="95">
        <v>800000</v>
      </c>
      <c r="M53" s="95">
        <v>1430000</v>
      </c>
      <c r="N53" s="46"/>
      <c r="O53" s="45"/>
      <c r="P53" s="151"/>
    </row>
    <row r="54" spans="1:16" ht="21.75" customHeight="1">
      <c r="A54" s="81"/>
      <c r="B54" s="50"/>
      <c r="C54" s="50"/>
      <c r="D54" s="82" t="s">
        <v>54</v>
      </c>
      <c r="E54" s="84"/>
      <c r="F54" s="149"/>
      <c r="G54" s="150"/>
      <c r="H54" s="83"/>
      <c r="I54" s="83"/>
      <c r="J54" s="49"/>
      <c r="K54" s="126"/>
      <c r="L54" s="95"/>
      <c r="M54" s="95"/>
      <c r="N54" s="95"/>
      <c r="O54" s="45"/>
      <c r="P54" s="151"/>
    </row>
    <row r="55" spans="1:16" ht="43.5" customHeight="1">
      <c r="A55" s="152">
        <v>750</v>
      </c>
      <c r="B55" s="153">
        <v>75095</v>
      </c>
      <c r="C55" s="153">
        <v>6050</v>
      </c>
      <c r="D55" s="136" t="s">
        <v>65</v>
      </c>
      <c r="E55" s="154">
        <f>SUM(E56,E58)</f>
        <v>2907132.09</v>
      </c>
      <c r="F55" s="155">
        <f>F56</f>
        <v>2407132.09</v>
      </c>
      <c r="G55" s="156">
        <f>G56</f>
        <v>2407132.09</v>
      </c>
      <c r="H55" s="156">
        <f>H56</f>
        <v>0</v>
      </c>
      <c r="I55" s="156">
        <f>I56</f>
        <v>0</v>
      </c>
      <c r="J55" s="156">
        <f>J56</f>
        <v>0</v>
      </c>
      <c r="K55" s="140">
        <f>SUM(K56,K58)</f>
        <v>500000</v>
      </c>
      <c r="L55" s="141">
        <f>SUM(L56,L58)</f>
        <v>0</v>
      </c>
      <c r="M55" s="141">
        <f>SUM(M56,M58)</f>
        <v>0</v>
      </c>
      <c r="N55" s="141">
        <f>SUM(N56,N58)</f>
        <v>0</v>
      </c>
      <c r="O55" s="141">
        <f>SUM(O56,O58)</f>
        <v>0</v>
      </c>
      <c r="P55" s="141">
        <f>SUM(P56,P58)</f>
        <v>0</v>
      </c>
    </row>
    <row r="56" spans="1:16" s="69" customFormat="1" ht="30" customHeight="1">
      <c r="A56" s="68"/>
      <c r="B56" s="119"/>
      <c r="C56" s="119"/>
      <c r="D56" s="70" t="s">
        <v>66</v>
      </c>
      <c r="E56" s="157">
        <v>2407132.09</v>
      </c>
      <c r="F56" s="158">
        <v>2407132.09</v>
      </c>
      <c r="G56" s="159">
        <v>2407132.09</v>
      </c>
      <c r="H56" s="74"/>
      <c r="I56" s="74"/>
      <c r="J56" s="75"/>
      <c r="K56" s="76"/>
      <c r="L56" s="77"/>
      <c r="M56" s="46"/>
      <c r="N56" s="129"/>
      <c r="O56" s="90"/>
      <c r="P56" s="160"/>
    </row>
    <row r="57" spans="1:16" ht="21" customHeight="1">
      <c r="A57" s="81"/>
      <c r="D57" s="82" t="s">
        <v>60</v>
      </c>
      <c r="E57" s="157"/>
      <c r="F57" s="158"/>
      <c r="G57" s="159"/>
      <c r="H57" s="83"/>
      <c r="I57" s="83"/>
      <c r="J57" s="49"/>
      <c r="K57" s="53"/>
      <c r="L57" s="49"/>
      <c r="M57" s="46"/>
      <c r="N57" s="46"/>
      <c r="O57" s="45"/>
      <c r="P57" s="151"/>
    </row>
    <row r="58" spans="1:16" ht="42" customHeight="1">
      <c r="A58" s="81"/>
      <c r="D58" s="161" t="s">
        <v>67</v>
      </c>
      <c r="E58" s="162">
        <f>SUM(F58,K58:P58)</f>
        <v>500000</v>
      </c>
      <c r="F58" s="163"/>
      <c r="G58" s="164"/>
      <c r="H58" s="94"/>
      <c r="I58" s="94"/>
      <c r="J58" s="45"/>
      <c r="K58" s="165">
        <v>500000</v>
      </c>
      <c r="L58" s="118"/>
      <c r="M58" s="166"/>
      <c r="N58" s="166"/>
      <c r="O58" s="167"/>
      <c r="P58" s="168"/>
    </row>
    <row r="59" spans="1:16" ht="28.5" customHeight="1">
      <c r="A59" s="115"/>
      <c r="B59" s="21"/>
      <c r="C59" s="21"/>
      <c r="D59" s="116">
        <v>2008</v>
      </c>
      <c r="E59" s="162"/>
      <c r="F59" s="117"/>
      <c r="G59" s="169"/>
      <c r="H59" s="117"/>
      <c r="I59" s="117"/>
      <c r="J59" s="118"/>
      <c r="K59" s="165"/>
      <c r="L59" s="118"/>
      <c r="M59" s="166"/>
      <c r="N59" s="166"/>
      <c r="O59" s="167"/>
      <c r="P59" s="168"/>
    </row>
    <row r="60" spans="1:16" ht="20.25" customHeight="1">
      <c r="A60" s="119"/>
      <c r="B60" s="119"/>
      <c r="C60" s="119"/>
      <c r="D60" s="120"/>
      <c r="E60" s="119"/>
      <c r="F60" s="121"/>
      <c r="G60" s="121"/>
      <c r="H60" s="121"/>
      <c r="I60" s="121"/>
      <c r="J60" s="119"/>
      <c r="K60" s="119"/>
      <c r="L60" s="119"/>
      <c r="M60" s="119"/>
      <c r="N60" s="119"/>
      <c r="O60" s="119"/>
      <c r="P60" s="170" t="s">
        <v>68</v>
      </c>
    </row>
    <row r="61" spans="1:16" ht="15.75" customHeight="1">
      <c r="A61" s="22" t="s">
        <v>10</v>
      </c>
      <c r="B61" s="23" t="s">
        <v>11</v>
      </c>
      <c r="C61" s="23" t="s">
        <v>12</v>
      </c>
      <c r="D61" s="24" t="s">
        <v>13</v>
      </c>
      <c r="E61" s="25" t="s">
        <v>14</v>
      </c>
      <c r="F61" s="26" t="s">
        <v>15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5.75" customHeight="1">
      <c r="A62" s="22"/>
      <c r="B62" s="23"/>
      <c r="C62" s="23"/>
      <c r="D62" s="27" t="s">
        <v>16</v>
      </c>
      <c r="E62" s="28" t="s">
        <v>17</v>
      </c>
      <c r="F62" s="29" t="s">
        <v>18</v>
      </c>
      <c r="G62" s="30" t="s">
        <v>19</v>
      </c>
      <c r="H62" s="30"/>
      <c r="I62" s="30"/>
      <c r="J62" s="30"/>
      <c r="K62" s="30"/>
      <c r="L62" s="30"/>
      <c r="M62" s="30"/>
      <c r="N62" s="30"/>
      <c r="O62" s="30"/>
      <c r="P62" s="30"/>
    </row>
    <row r="63" spans="1:16" ht="15.75" customHeight="1">
      <c r="A63" s="22"/>
      <c r="B63" s="23"/>
      <c r="C63" s="23"/>
      <c r="D63" s="27"/>
      <c r="E63" s="28"/>
      <c r="F63" s="31" t="s">
        <v>20</v>
      </c>
      <c r="G63" s="32" t="s">
        <v>21</v>
      </c>
      <c r="H63" s="32" t="s">
        <v>22</v>
      </c>
      <c r="I63" s="32" t="s">
        <v>23</v>
      </c>
      <c r="J63" s="32" t="s">
        <v>23</v>
      </c>
      <c r="K63" s="33"/>
      <c r="L63" s="34"/>
      <c r="M63" s="34"/>
      <c r="N63" s="35"/>
      <c r="O63" s="35"/>
      <c r="P63" s="36"/>
    </row>
    <row r="64" spans="1:16" ht="15.75" customHeight="1">
      <c r="A64" s="22"/>
      <c r="B64" s="23"/>
      <c r="C64" s="23"/>
      <c r="D64" s="37" t="s">
        <v>24</v>
      </c>
      <c r="E64" s="38" t="s">
        <v>25</v>
      </c>
      <c r="F64" s="31">
        <v>2007</v>
      </c>
      <c r="G64" s="39" t="s">
        <v>26</v>
      </c>
      <c r="H64" s="39" t="s">
        <v>27</v>
      </c>
      <c r="I64" s="39" t="s">
        <v>28</v>
      </c>
      <c r="J64" s="39" t="s">
        <v>29</v>
      </c>
      <c r="K64" s="40" t="s">
        <v>30</v>
      </c>
      <c r="L64" s="31" t="s">
        <v>31</v>
      </c>
      <c r="M64" s="31" t="s">
        <v>32</v>
      </c>
      <c r="N64" s="31" t="s">
        <v>33</v>
      </c>
      <c r="O64" s="31" t="s">
        <v>34</v>
      </c>
      <c r="P64" s="41" t="s">
        <v>35</v>
      </c>
    </row>
    <row r="65" spans="1:16" ht="12.75" customHeight="1">
      <c r="A65" s="22"/>
      <c r="B65" s="23"/>
      <c r="C65" s="23"/>
      <c r="D65" s="37"/>
      <c r="E65" s="38"/>
      <c r="F65" s="42" t="s">
        <v>36</v>
      </c>
      <c r="G65" s="39" t="s">
        <v>37</v>
      </c>
      <c r="H65" s="39"/>
      <c r="I65" s="39" t="s">
        <v>38</v>
      </c>
      <c r="J65" s="43" t="s">
        <v>39</v>
      </c>
      <c r="K65" s="44"/>
      <c r="L65" s="45"/>
      <c r="M65" s="45"/>
      <c r="N65" s="46"/>
      <c r="O65" s="46"/>
      <c r="P65" s="47"/>
    </row>
    <row r="66" spans="1:16" ht="13.5" customHeight="1">
      <c r="A66" s="48"/>
      <c r="B66" s="49"/>
      <c r="C66" s="50"/>
      <c r="D66" s="49"/>
      <c r="E66" s="51"/>
      <c r="F66" s="50"/>
      <c r="G66" s="49"/>
      <c r="H66" s="50"/>
      <c r="I66" s="49"/>
      <c r="J66" s="52" t="s">
        <v>40</v>
      </c>
      <c r="K66" s="53"/>
      <c r="L66" s="49"/>
      <c r="M66" s="49"/>
      <c r="N66" s="51"/>
      <c r="O66" s="51"/>
      <c r="P66" s="54"/>
    </row>
    <row r="67" spans="1:16" ht="15.75" customHeight="1">
      <c r="A67" s="55">
        <v>1</v>
      </c>
      <c r="B67" s="56">
        <v>2</v>
      </c>
      <c r="C67" s="57">
        <v>3</v>
      </c>
      <c r="D67" s="56">
        <v>4</v>
      </c>
      <c r="E67" s="58">
        <v>5</v>
      </c>
      <c r="F67" s="57">
        <v>6</v>
      </c>
      <c r="G67" s="56">
        <v>7</v>
      </c>
      <c r="H67" s="57">
        <v>8</v>
      </c>
      <c r="I67" s="56">
        <v>9</v>
      </c>
      <c r="J67" s="56">
        <v>10</v>
      </c>
      <c r="K67" s="59">
        <v>11</v>
      </c>
      <c r="L67" s="56">
        <v>12</v>
      </c>
      <c r="M67" s="56">
        <v>13</v>
      </c>
      <c r="N67" s="58">
        <v>14</v>
      </c>
      <c r="O67" s="58">
        <v>15</v>
      </c>
      <c r="P67" s="60">
        <v>16</v>
      </c>
    </row>
    <row r="68" spans="1:16" s="69" customFormat="1" ht="36" customHeight="1">
      <c r="A68" s="152">
        <v>801</v>
      </c>
      <c r="B68" s="171">
        <v>80110</v>
      </c>
      <c r="C68" s="171">
        <v>6050</v>
      </c>
      <c r="D68" s="136" t="s">
        <v>69</v>
      </c>
      <c r="E68" s="172">
        <f>SUM(E69)</f>
        <v>2705000</v>
      </c>
      <c r="F68" s="138">
        <f>SUM(F69)</f>
        <v>2705000</v>
      </c>
      <c r="G68" s="173">
        <f>SUM(G69)</f>
        <v>2705000</v>
      </c>
      <c r="H68" s="173">
        <f>SUM(H69)</f>
        <v>0</v>
      </c>
      <c r="I68" s="173">
        <f>SUM(I69)</f>
        <v>0</v>
      </c>
      <c r="J68" s="174">
        <f>SUM(J69)</f>
        <v>0</v>
      </c>
      <c r="K68" s="175">
        <f>SUM(K69)</f>
        <v>0</v>
      </c>
      <c r="L68" s="173">
        <f>SUM(L69)</f>
        <v>0</v>
      </c>
      <c r="M68" s="173">
        <f>SUM(M69)</f>
        <v>0</v>
      </c>
      <c r="N68" s="173">
        <f>SUM(N69)</f>
        <v>0</v>
      </c>
      <c r="O68" s="173">
        <f>SUM(O69)</f>
        <v>0</v>
      </c>
      <c r="P68" s="173">
        <f>SUM(P69)</f>
        <v>0</v>
      </c>
    </row>
    <row r="69" spans="1:16" s="69" customFormat="1" ht="25.5" customHeight="1">
      <c r="A69" s="68"/>
      <c r="D69" s="70" t="s">
        <v>70</v>
      </c>
      <c r="E69" s="84">
        <f>SUM(F69,K69:P69)</f>
        <v>2705000</v>
      </c>
      <c r="F69" s="85">
        <v>2705000</v>
      </c>
      <c r="G69" s="86">
        <v>2705000</v>
      </c>
      <c r="H69" s="176"/>
      <c r="I69" s="176"/>
      <c r="J69" s="177"/>
      <c r="K69" s="178"/>
      <c r="L69" s="179"/>
      <c r="M69" s="46"/>
      <c r="N69" s="91"/>
      <c r="O69" s="179"/>
      <c r="P69" s="180"/>
    </row>
    <row r="70" spans="1:16" ht="15.75" customHeight="1">
      <c r="A70" s="81"/>
      <c r="B70" s="50"/>
      <c r="C70" s="50"/>
      <c r="D70" s="82" t="s">
        <v>71</v>
      </c>
      <c r="E70" s="84"/>
      <c r="F70" s="85"/>
      <c r="G70" s="86"/>
      <c r="H70" s="83"/>
      <c r="I70" s="83"/>
      <c r="J70" s="49"/>
      <c r="K70" s="178"/>
      <c r="L70" s="179"/>
      <c r="M70" s="46"/>
      <c r="N70" s="91"/>
      <c r="O70" s="179"/>
      <c r="P70" s="180"/>
    </row>
    <row r="71" spans="1:16" s="61" customFormat="1" ht="36.75" customHeight="1">
      <c r="A71" s="181">
        <v>900</v>
      </c>
      <c r="B71" s="182">
        <v>90001</v>
      </c>
      <c r="C71" s="182">
        <v>6050</v>
      </c>
      <c r="D71" s="183" t="s">
        <v>72</v>
      </c>
      <c r="E71" s="137">
        <f>SUM(E72:E82)</f>
        <v>4055069</v>
      </c>
      <c r="F71" s="138">
        <f>SUM(F72:F82)</f>
        <v>35069</v>
      </c>
      <c r="G71" s="139">
        <f>SUM(G72:G82)</f>
        <v>35069</v>
      </c>
      <c r="H71" s="139">
        <f>SUM(H72:H82)</f>
        <v>0</v>
      </c>
      <c r="I71" s="139">
        <f>SUM(I72:I82)</f>
        <v>0</v>
      </c>
      <c r="J71" s="184">
        <f>SUM(J72:J82)</f>
        <v>0</v>
      </c>
      <c r="K71" s="140">
        <f>SUM(K72:K82)</f>
        <v>20000</v>
      </c>
      <c r="L71" s="139">
        <f>SUM(L72:L82)</f>
        <v>1000000</v>
      </c>
      <c r="M71" s="139">
        <f>SUM(M72:M82)</f>
        <v>450000</v>
      </c>
      <c r="N71" s="139">
        <f>SUM(N72:N82)</f>
        <v>0</v>
      </c>
      <c r="O71" s="139">
        <f>SUM(O72:O82)</f>
        <v>0</v>
      </c>
      <c r="P71" s="139">
        <f>SUM(P72:P82)</f>
        <v>2550000</v>
      </c>
    </row>
    <row r="72" spans="1:16" s="61" customFormat="1" ht="37.5" customHeight="1">
      <c r="A72" s="185"/>
      <c r="B72" s="186"/>
      <c r="C72" s="186"/>
      <c r="D72" s="187" t="s">
        <v>73</v>
      </c>
      <c r="E72" s="188">
        <f>SUM(F72,K72:P72)</f>
        <v>3000000</v>
      </c>
      <c r="F72" s="189"/>
      <c r="G72" s="186"/>
      <c r="H72" s="190"/>
      <c r="I72" s="186"/>
      <c r="J72" s="190"/>
      <c r="K72" s="191"/>
      <c r="L72" s="192">
        <v>450000</v>
      </c>
      <c r="M72" s="192"/>
      <c r="N72" s="192"/>
      <c r="O72" s="192"/>
      <c r="P72" s="193">
        <v>2550000</v>
      </c>
    </row>
    <row r="73" spans="1:16" s="61" customFormat="1" ht="18.75" customHeight="1">
      <c r="A73" s="185"/>
      <c r="B73" s="57"/>
      <c r="C73" s="57"/>
      <c r="D73" s="194" t="s">
        <v>74</v>
      </c>
      <c r="E73" s="188"/>
      <c r="F73" s="58"/>
      <c r="G73" s="57"/>
      <c r="H73" s="56"/>
      <c r="I73" s="57"/>
      <c r="J73" s="56"/>
      <c r="K73" s="191"/>
      <c r="L73" s="192"/>
      <c r="M73" s="192"/>
      <c r="N73" s="192"/>
      <c r="O73" s="192"/>
      <c r="P73" s="193"/>
    </row>
    <row r="74" spans="1:16" s="61" customFormat="1" ht="36" customHeight="1">
      <c r="A74" s="185"/>
      <c r="B74" s="182">
        <v>90002</v>
      </c>
      <c r="C74" s="182">
        <v>6050</v>
      </c>
      <c r="D74" s="187" t="s">
        <v>75</v>
      </c>
      <c r="E74" s="195">
        <f>SUM(F74,K74:P74)</f>
        <v>1000000</v>
      </c>
      <c r="F74" s="189"/>
      <c r="G74" s="186"/>
      <c r="H74" s="190"/>
      <c r="I74" s="186"/>
      <c r="J74" s="190"/>
      <c r="K74" s="191"/>
      <c r="L74" s="192">
        <v>550000</v>
      </c>
      <c r="M74" s="192">
        <v>450000</v>
      </c>
      <c r="N74" s="56"/>
      <c r="O74" s="56"/>
      <c r="P74" s="196"/>
    </row>
    <row r="75" spans="1:16" s="61" customFormat="1" ht="24" customHeight="1">
      <c r="A75" s="185"/>
      <c r="B75" s="57"/>
      <c r="C75" s="57"/>
      <c r="D75" s="194" t="s">
        <v>76</v>
      </c>
      <c r="E75" s="195"/>
      <c r="F75" s="58"/>
      <c r="G75" s="57"/>
      <c r="H75" s="56"/>
      <c r="I75" s="57"/>
      <c r="J75" s="56"/>
      <c r="K75" s="191"/>
      <c r="L75" s="192"/>
      <c r="M75" s="192"/>
      <c r="N75" s="192"/>
      <c r="O75" s="192"/>
      <c r="P75" s="196"/>
    </row>
    <row r="76" spans="1:16" s="69" customFormat="1" ht="66" customHeight="1">
      <c r="A76" s="197">
        <v>10</v>
      </c>
      <c r="B76" s="198">
        <v>1010</v>
      </c>
      <c r="C76" s="199">
        <v>6050</v>
      </c>
      <c r="D76" s="200" t="s">
        <v>77</v>
      </c>
      <c r="E76" s="201">
        <f>SUM(F76,K76,L76,M76,N76,O76,P76)</f>
        <v>9276.25</v>
      </c>
      <c r="F76" s="202">
        <f>G76</f>
        <v>4276.25</v>
      </c>
      <c r="G76" s="203">
        <v>4276.25</v>
      </c>
      <c r="H76" s="204"/>
      <c r="I76" s="176"/>
      <c r="J76" s="177"/>
      <c r="K76" s="205">
        <v>5000</v>
      </c>
      <c r="L76" s="179"/>
      <c r="M76" s="102"/>
      <c r="N76" s="105"/>
      <c r="O76" s="105"/>
      <c r="P76" s="106"/>
    </row>
    <row r="77" spans="1:16" ht="18.75" customHeight="1">
      <c r="A77" s="81"/>
      <c r="D77" s="206" t="s">
        <v>78</v>
      </c>
      <c r="E77" s="201"/>
      <c r="F77" s="201"/>
      <c r="G77" s="203"/>
      <c r="H77" s="204"/>
      <c r="I77" s="176"/>
      <c r="J77" s="177"/>
      <c r="K77" s="205"/>
      <c r="L77" s="179"/>
      <c r="M77" s="179"/>
      <c r="N77" s="179"/>
      <c r="O77" s="179"/>
      <c r="P77" s="106"/>
    </row>
    <row r="78" spans="1:16" s="69" customFormat="1" ht="39" customHeight="1">
      <c r="A78" s="68"/>
      <c r="D78" s="207" t="s">
        <v>79</v>
      </c>
      <c r="E78" s="201">
        <f>SUM(F78,K78,L78,M78,N78,O78,P78)</f>
        <v>9276.25</v>
      </c>
      <c r="F78" s="202">
        <f>SUM(G78,H78,I78)</f>
        <v>4276.25</v>
      </c>
      <c r="G78" s="203">
        <v>4276.25</v>
      </c>
      <c r="H78" s="204"/>
      <c r="I78" s="176"/>
      <c r="J78" s="177"/>
      <c r="K78" s="205">
        <v>5000</v>
      </c>
      <c r="L78" s="179"/>
      <c r="M78" s="46"/>
      <c r="N78" s="90"/>
      <c r="O78" s="90"/>
      <c r="P78" s="160"/>
    </row>
    <row r="79" spans="1:16" ht="24.75" customHeight="1">
      <c r="A79" s="81"/>
      <c r="D79" s="82" t="s">
        <v>78</v>
      </c>
      <c r="E79" s="201"/>
      <c r="F79" s="201"/>
      <c r="G79" s="203"/>
      <c r="H79" s="204"/>
      <c r="I79" s="208"/>
      <c r="J79" s="49"/>
      <c r="K79" s="209"/>
      <c r="L79" s="49"/>
      <c r="M79" s="46"/>
      <c r="N79" s="45"/>
      <c r="O79" s="45"/>
      <c r="P79" s="151"/>
    </row>
    <row r="80" spans="1:16" s="69" customFormat="1" ht="35.25" customHeight="1">
      <c r="A80" s="68"/>
      <c r="D80" s="210" t="s">
        <v>80</v>
      </c>
      <c r="E80" s="201">
        <f>SUM(F80,K80,L80,M80,N80,O80,P80)</f>
        <v>9276.25</v>
      </c>
      <c r="F80" s="202">
        <f>SUM(G80,H80,I80)</f>
        <v>4276.25</v>
      </c>
      <c r="G80" s="203">
        <v>4276.25</v>
      </c>
      <c r="H80" s="204"/>
      <c r="I80" s="176"/>
      <c r="J80" s="177"/>
      <c r="K80" s="205">
        <v>5000</v>
      </c>
      <c r="L80" s="179"/>
      <c r="M80" s="35"/>
      <c r="N80" s="179"/>
      <c r="O80" s="179"/>
      <c r="P80" s="180"/>
    </row>
    <row r="81" spans="1:16" ht="24" customHeight="1">
      <c r="A81" s="81"/>
      <c r="D81" s="82" t="s">
        <v>78</v>
      </c>
      <c r="E81" s="201"/>
      <c r="F81" s="201"/>
      <c r="G81" s="203"/>
      <c r="H81" s="204"/>
      <c r="I81" s="208"/>
      <c r="J81" s="49"/>
      <c r="K81" s="209"/>
      <c r="L81" s="49"/>
      <c r="M81" s="46"/>
      <c r="N81" s="45"/>
      <c r="O81" s="45"/>
      <c r="P81" s="151"/>
    </row>
    <row r="82" spans="1:16" s="69" customFormat="1" ht="42.75" customHeight="1">
      <c r="A82" s="68"/>
      <c r="B82" s="211"/>
      <c r="C82" s="211"/>
      <c r="D82" s="210" t="s">
        <v>81</v>
      </c>
      <c r="E82" s="201">
        <f>SUM(F82,K82,L82,M82,N82,O82,P82)</f>
        <v>27240.25</v>
      </c>
      <c r="F82" s="202">
        <f>SUM(G82,H82,I82)</f>
        <v>22240.25</v>
      </c>
      <c r="G82" s="203">
        <v>22240.25</v>
      </c>
      <c r="H82" s="204"/>
      <c r="I82" s="176"/>
      <c r="J82" s="177"/>
      <c r="K82" s="205">
        <v>5000</v>
      </c>
      <c r="L82" s="179"/>
      <c r="M82" s="35"/>
      <c r="N82" s="179"/>
      <c r="O82" s="179"/>
      <c r="P82" s="180"/>
    </row>
    <row r="83" spans="1:16" ht="24.75" customHeight="1">
      <c r="A83" s="81"/>
      <c r="B83" s="50"/>
      <c r="C83" s="50"/>
      <c r="D83" s="82" t="s">
        <v>78</v>
      </c>
      <c r="E83" s="201"/>
      <c r="F83" s="201"/>
      <c r="G83" s="203"/>
      <c r="H83" s="204"/>
      <c r="I83" s="208"/>
      <c r="J83" s="49"/>
      <c r="K83" s="53"/>
      <c r="L83" s="49"/>
      <c r="M83" s="51"/>
      <c r="N83" s="45"/>
      <c r="O83" s="45"/>
      <c r="P83" s="151"/>
    </row>
    <row r="84" spans="4:17" s="212" customFormat="1" ht="16.5" customHeight="1">
      <c r="D84" s="213"/>
      <c r="F84" s="214"/>
      <c r="G84" s="214"/>
      <c r="H84" s="214"/>
      <c r="I84" s="215"/>
      <c r="P84" s="212">
        <v>3</v>
      </c>
      <c r="Q84" s="119"/>
    </row>
    <row r="85" spans="1:16" ht="22.5" customHeight="1">
      <c r="A85" s="22" t="s">
        <v>10</v>
      </c>
      <c r="B85" s="23" t="s">
        <v>11</v>
      </c>
      <c r="C85" s="23" t="s">
        <v>12</v>
      </c>
      <c r="D85" s="24" t="s">
        <v>13</v>
      </c>
      <c r="E85" s="25" t="s">
        <v>14</v>
      </c>
      <c r="F85" s="26" t="s">
        <v>15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2.75" customHeight="1">
      <c r="A86" s="22"/>
      <c r="B86" s="23"/>
      <c r="C86" s="23"/>
      <c r="D86" s="27" t="s">
        <v>16</v>
      </c>
      <c r="E86" s="28" t="s">
        <v>17</v>
      </c>
      <c r="F86" s="29" t="s">
        <v>18</v>
      </c>
      <c r="G86" s="30" t="s">
        <v>19</v>
      </c>
      <c r="H86" s="30"/>
      <c r="I86" s="30"/>
      <c r="J86" s="30"/>
      <c r="K86" s="30"/>
      <c r="L86" s="30"/>
      <c r="M86" s="30"/>
      <c r="N86" s="30"/>
      <c r="O86" s="30"/>
      <c r="P86" s="30"/>
    </row>
    <row r="87" spans="1:16" ht="12" customHeight="1">
      <c r="A87" s="22"/>
      <c r="B87" s="23"/>
      <c r="C87" s="23"/>
      <c r="D87" s="27"/>
      <c r="E87" s="28"/>
      <c r="F87" s="31" t="s">
        <v>20</v>
      </c>
      <c r="G87" s="32" t="s">
        <v>21</v>
      </c>
      <c r="H87" s="32" t="s">
        <v>22</v>
      </c>
      <c r="I87" s="32" t="s">
        <v>23</v>
      </c>
      <c r="J87" s="32" t="s">
        <v>23</v>
      </c>
      <c r="K87" s="33"/>
      <c r="L87" s="34"/>
      <c r="M87" s="34"/>
      <c r="N87" s="35"/>
      <c r="O87" s="35"/>
      <c r="P87" s="36"/>
    </row>
    <row r="88" spans="1:16" ht="15" customHeight="1">
      <c r="A88" s="22"/>
      <c r="B88" s="23"/>
      <c r="C88" s="23"/>
      <c r="D88" s="37" t="s">
        <v>24</v>
      </c>
      <c r="E88" s="38" t="s">
        <v>25</v>
      </c>
      <c r="F88" s="31">
        <v>2007</v>
      </c>
      <c r="G88" s="39" t="s">
        <v>26</v>
      </c>
      <c r="H88" s="39" t="s">
        <v>27</v>
      </c>
      <c r="I88" s="39" t="s">
        <v>28</v>
      </c>
      <c r="J88" s="39" t="s">
        <v>29</v>
      </c>
      <c r="K88" s="40" t="s">
        <v>30</v>
      </c>
      <c r="L88" s="31" t="s">
        <v>31</v>
      </c>
      <c r="M88" s="31" t="s">
        <v>32</v>
      </c>
      <c r="N88" s="31" t="s">
        <v>33</v>
      </c>
      <c r="O88" s="31" t="s">
        <v>34</v>
      </c>
      <c r="P88" s="41" t="s">
        <v>35</v>
      </c>
    </row>
    <row r="89" spans="1:16" ht="10.5" customHeight="1">
      <c r="A89" s="22"/>
      <c r="B89" s="23"/>
      <c r="C89" s="23"/>
      <c r="D89" s="37"/>
      <c r="E89" s="38"/>
      <c r="F89" s="42" t="s">
        <v>36</v>
      </c>
      <c r="G89" s="39" t="s">
        <v>37</v>
      </c>
      <c r="H89" s="39"/>
      <c r="I89" s="39" t="s">
        <v>38</v>
      </c>
      <c r="J89" s="43" t="s">
        <v>39</v>
      </c>
      <c r="K89" s="44"/>
      <c r="L89" s="45"/>
      <c r="M89" s="45"/>
      <c r="N89" s="46"/>
      <c r="O89" s="46"/>
      <c r="P89" s="47"/>
    </row>
    <row r="90" spans="1:16" ht="11.25" customHeight="1">
      <c r="A90" s="48"/>
      <c r="B90" s="49"/>
      <c r="C90" s="50"/>
      <c r="D90" s="49"/>
      <c r="E90" s="51"/>
      <c r="F90" s="50"/>
      <c r="G90" s="49"/>
      <c r="H90" s="50"/>
      <c r="I90" s="49"/>
      <c r="J90" s="52" t="s">
        <v>40</v>
      </c>
      <c r="K90" s="53"/>
      <c r="L90" s="49"/>
      <c r="M90" s="49"/>
      <c r="N90" s="51"/>
      <c r="O90" s="51"/>
      <c r="P90" s="54"/>
    </row>
    <row r="91" spans="1:16" ht="11.25" customHeight="1">
      <c r="A91" s="55">
        <v>1</v>
      </c>
      <c r="B91" s="56">
        <v>2</v>
      </c>
      <c r="C91" s="57">
        <v>3</v>
      </c>
      <c r="D91" s="56">
        <v>4</v>
      </c>
      <c r="E91" s="58">
        <v>5</v>
      </c>
      <c r="F91" s="57">
        <v>6</v>
      </c>
      <c r="G91" s="56">
        <v>7</v>
      </c>
      <c r="H91" s="57">
        <v>8</v>
      </c>
      <c r="I91" s="56">
        <v>9</v>
      </c>
      <c r="J91" s="56">
        <v>10</v>
      </c>
      <c r="K91" s="59">
        <v>11</v>
      </c>
      <c r="L91" s="56">
        <v>12</v>
      </c>
      <c r="M91" s="56">
        <v>13</v>
      </c>
      <c r="N91" s="58">
        <v>14</v>
      </c>
      <c r="O91" s="58">
        <v>15</v>
      </c>
      <c r="P91" s="60">
        <v>16</v>
      </c>
    </row>
    <row r="92" spans="1:16" s="61" customFormat="1" ht="39" customHeight="1">
      <c r="A92" s="62"/>
      <c r="B92" s="153">
        <v>90018</v>
      </c>
      <c r="C92" s="153">
        <v>6050</v>
      </c>
      <c r="D92" s="216" t="s">
        <v>82</v>
      </c>
      <c r="E92" s="172">
        <f>SUM(E93,E95)</f>
        <v>18980000</v>
      </c>
      <c r="F92" s="138">
        <f>F93</f>
        <v>80000</v>
      </c>
      <c r="G92" s="138">
        <f>G93</f>
        <v>20000</v>
      </c>
      <c r="H92" s="138">
        <f>H93</f>
        <v>60000</v>
      </c>
      <c r="I92" s="138">
        <f>I93</f>
        <v>0</v>
      </c>
      <c r="J92" s="217"/>
      <c r="K92" s="140">
        <f>SUM(K93,K95)</f>
        <v>1300000</v>
      </c>
      <c r="L92" s="141">
        <f>SUM(L93,L95)</f>
        <v>0</v>
      </c>
      <c r="M92" s="139">
        <f>SUM(M93,M95)</f>
        <v>660000</v>
      </c>
      <c r="N92" s="139">
        <f>SUM(N93,N95)</f>
        <v>0</v>
      </c>
      <c r="O92" s="141">
        <f>SUM(O93,O95)</f>
        <v>0</v>
      </c>
      <c r="P92" s="218">
        <f>SUM(P93,P95)</f>
        <v>16940000</v>
      </c>
    </row>
    <row r="93" spans="1:16" s="61" customFormat="1" ht="30" customHeight="1">
      <c r="A93" s="68"/>
      <c r="B93" s="69"/>
      <c r="C93" s="69"/>
      <c r="D93" s="219" t="s">
        <v>83</v>
      </c>
      <c r="E93" s="84">
        <f>SUM(F93,K93:P93)</f>
        <v>10580000</v>
      </c>
      <c r="F93" s="85">
        <f>SUM(G93,H93,I93,J93)</f>
        <v>80000</v>
      </c>
      <c r="G93" s="204">
        <v>20000</v>
      </c>
      <c r="H93" s="204">
        <v>60000</v>
      </c>
      <c r="I93" s="74"/>
      <c r="J93" s="75"/>
      <c r="K93" s="220">
        <v>700000</v>
      </c>
      <c r="L93" s="189"/>
      <c r="M93" s="189"/>
      <c r="N93" s="189"/>
      <c r="O93" s="189"/>
      <c r="P93" s="221">
        <v>9800000</v>
      </c>
    </row>
    <row r="94" spans="1:16" s="61" customFormat="1" ht="15.75" customHeight="1">
      <c r="A94" s="81"/>
      <c r="B94" s="119"/>
      <c r="C94" s="119"/>
      <c r="D94" s="222" t="s">
        <v>84</v>
      </c>
      <c r="E94" s="84"/>
      <c r="F94" s="84"/>
      <c r="G94" s="84"/>
      <c r="H94" s="84"/>
      <c r="I94" s="45"/>
      <c r="J94" s="45"/>
      <c r="K94" s="220"/>
      <c r="L94" s="189"/>
      <c r="M94" s="189"/>
      <c r="N94" s="189"/>
      <c r="O94" s="189"/>
      <c r="P94" s="221"/>
    </row>
    <row r="95" spans="1:16" s="61" customFormat="1" ht="23.25" customHeight="1">
      <c r="A95" s="81"/>
      <c r="B95" s="119"/>
      <c r="C95" s="119"/>
      <c r="D95" s="223" t="s">
        <v>85</v>
      </c>
      <c r="E95" s="84">
        <f>SUM(F95,K95:P95)</f>
        <v>8400000</v>
      </c>
      <c r="F95" s="84"/>
      <c r="G95" s="46"/>
      <c r="H95" s="45"/>
      <c r="I95" s="34"/>
      <c r="J95" s="34"/>
      <c r="K95" s="224">
        <v>600000</v>
      </c>
      <c r="L95" s="225"/>
      <c r="M95" s="225">
        <v>660000</v>
      </c>
      <c r="N95" s="225"/>
      <c r="O95" s="225"/>
      <c r="P95" s="226">
        <v>7140000</v>
      </c>
    </row>
    <row r="96" spans="1:16" s="61" customFormat="1" ht="15.75" customHeight="1">
      <c r="A96" s="81"/>
      <c r="B96" s="50"/>
      <c r="C96" s="50"/>
      <c r="D96" s="82" t="s">
        <v>74</v>
      </c>
      <c r="E96" s="84"/>
      <c r="F96" s="84"/>
      <c r="G96" s="51"/>
      <c r="H96" s="49"/>
      <c r="I96" s="49"/>
      <c r="J96" s="49"/>
      <c r="K96" s="224"/>
      <c r="L96" s="225"/>
      <c r="M96" s="225"/>
      <c r="N96" s="225"/>
      <c r="O96" s="225"/>
      <c r="P96" s="226"/>
    </row>
    <row r="97" spans="1:17" ht="32.25" customHeight="1">
      <c r="A97" s="152">
        <v>921</v>
      </c>
      <c r="B97" s="153">
        <v>92105</v>
      </c>
      <c r="C97" s="153">
        <v>6050</v>
      </c>
      <c r="D97" s="63" t="s">
        <v>65</v>
      </c>
      <c r="E97" s="137">
        <f>SUM(E98:E102)</f>
        <v>462000</v>
      </c>
      <c r="F97" s="138">
        <f>SUM(F98,F100:F102)</f>
        <v>50000</v>
      </c>
      <c r="G97" s="139">
        <f>SUM(G98,G100:G102)</f>
        <v>50000</v>
      </c>
      <c r="H97" s="139">
        <f>SUM(H98,H100:H102)</f>
        <v>0</v>
      </c>
      <c r="I97" s="139">
        <f>SUM(I98,I100:I102)</f>
        <v>0</v>
      </c>
      <c r="J97" s="139">
        <f>SUM(J98,J100:J102)</f>
        <v>0</v>
      </c>
      <c r="K97" s="140">
        <f>SUM(K98,K100:K102)</f>
        <v>412000</v>
      </c>
      <c r="L97" s="139">
        <f>SUM(L98,L100:L102)</f>
        <v>0</v>
      </c>
      <c r="M97" s="139">
        <f>SUM(M98,M100:M102)</f>
        <v>0</v>
      </c>
      <c r="N97" s="139">
        <f>SUM(N98,N100:N102)</f>
        <v>0</v>
      </c>
      <c r="O97" s="139">
        <f>SUM(O98,O100:O102)</f>
        <v>0</v>
      </c>
      <c r="P97" s="227">
        <f>SUM(P98,P100:P102)</f>
        <v>0</v>
      </c>
      <c r="Q97" s="69"/>
    </row>
    <row r="98" spans="1:16" s="69" customFormat="1" ht="36.75" customHeight="1">
      <c r="A98" s="68"/>
      <c r="D98" s="70" t="s">
        <v>86</v>
      </c>
      <c r="E98" s="84">
        <f>SUM(F98,K98,L98,M98,N98,O98,P98)</f>
        <v>200000</v>
      </c>
      <c r="F98" s="85">
        <v>50000</v>
      </c>
      <c r="G98" s="86">
        <v>50000</v>
      </c>
      <c r="H98" s="204"/>
      <c r="I98" s="176"/>
      <c r="J98" s="177"/>
      <c r="K98" s="205">
        <v>150000</v>
      </c>
      <c r="L98" s="228"/>
      <c r="M98" s="45"/>
      <c r="N98" s="179"/>
      <c r="O98" s="179"/>
      <c r="P98" s="180"/>
    </row>
    <row r="99" spans="1:16" ht="24" customHeight="1">
      <c r="A99" s="81"/>
      <c r="B99" s="119"/>
      <c r="C99" s="119"/>
      <c r="D99" s="82" t="s">
        <v>71</v>
      </c>
      <c r="E99" s="84"/>
      <c r="F99" s="85"/>
      <c r="G99" s="85"/>
      <c r="H99" s="85"/>
      <c r="I99" s="208"/>
      <c r="J99" s="49"/>
      <c r="K99" s="205"/>
      <c r="L99" s="228"/>
      <c r="M99" s="228"/>
      <c r="N99" s="228"/>
      <c r="O99" s="228"/>
      <c r="P99" s="180"/>
    </row>
    <row r="100" spans="1:16" ht="33" customHeight="1">
      <c r="A100" s="81"/>
      <c r="B100" s="119"/>
      <c r="C100" s="119">
        <v>2900</v>
      </c>
      <c r="D100" s="223" t="s">
        <v>87</v>
      </c>
      <c r="E100" s="84">
        <v>162000</v>
      </c>
      <c r="F100" s="85"/>
      <c r="G100" s="86"/>
      <c r="H100" s="86"/>
      <c r="I100" s="229"/>
      <c r="J100" s="34"/>
      <c r="K100" s="230">
        <v>162000</v>
      </c>
      <c r="L100" s="102"/>
      <c r="M100" s="102"/>
      <c r="N100" s="231"/>
      <c r="O100" s="102"/>
      <c r="P100" s="232"/>
    </row>
    <row r="101" spans="1:16" ht="12" customHeight="1">
      <c r="A101" s="81"/>
      <c r="B101" s="119"/>
      <c r="C101" s="119"/>
      <c r="D101" s="233">
        <v>2008</v>
      </c>
      <c r="E101" s="84"/>
      <c r="F101" s="85"/>
      <c r="G101" s="85"/>
      <c r="H101" s="85"/>
      <c r="I101" s="208"/>
      <c r="J101" s="49"/>
      <c r="K101" s="230"/>
      <c r="L101" s="102"/>
      <c r="M101" s="102"/>
      <c r="N101" s="231"/>
      <c r="O101" s="102"/>
      <c r="P101" s="232"/>
    </row>
    <row r="102" spans="1:16" ht="36" customHeight="1">
      <c r="A102" s="81"/>
      <c r="B102" s="119"/>
      <c r="C102" s="119"/>
      <c r="D102" s="234" t="s">
        <v>88</v>
      </c>
      <c r="E102" s="235">
        <f>SUM(F102,K102,L102,M102,N102,O102,P102)</f>
        <v>100000</v>
      </c>
      <c r="F102" s="85"/>
      <c r="G102" s="236"/>
      <c r="H102" s="236"/>
      <c r="I102" s="237"/>
      <c r="J102" s="45"/>
      <c r="K102" s="205">
        <v>100000</v>
      </c>
      <c r="L102" s="45"/>
      <c r="M102" s="45"/>
      <c r="N102" s="45"/>
      <c r="O102" s="45"/>
      <c r="P102" s="151"/>
    </row>
    <row r="103" spans="1:16" ht="14.25" customHeight="1">
      <c r="A103" s="48"/>
      <c r="B103" s="50"/>
      <c r="C103" s="50"/>
      <c r="D103" s="233">
        <v>2008</v>
      </c>
      <c r="E103" s="235"/>
      <c r="F103" s="85"/>
      <c r="G103" s="85"/>
      <c r="H103" s="85"/>
      <c r="I103" s="208"/>
      <c r="J103" s="49"/>
      <c r="K103" s="205"/>
      <c r="L103" s="45"/>
      <c r="M103" s="45"/>
      <c r="N103" s="45"/>
      <c r="O103" s="45"/>
      <c r="P103" s="151"/>
    </row>
    <row r="104" spans="1:16" ht="30.75" customHeight="1">
      <c r="A104" s="152">
        <v>926</v>
      </c>
      <c r="B104" s="119">
        <v>92601</v>
      </c>
      <c r="C104" s="119">
        <v>6050</v>
      </c>
      <c r="D104" s="216" t="s">
        <v>89</v>
      </c>
      <c r="E104" s="172">
        <f>SUM(E105,E107)</f>
        <v>29590000</v>
      </c>
      <c r="F104" s="138">
        <f>F105</f>
        <v>90000</v>
      </c>
      <c r="G104" s="139">
        <f>G105</f>
        <v>90000</v>
      </c>
      <c r="H104" s="139">
        <f>H105</f>
        <v>0</v>
      </c>
      <c r="I104" s="139">
        <f>I105</f>
        <v>0</v>
      </c>
      <c r="J104" s="139">
        <f>J105</f>
        <v>0</v>
      </c>
      <c r="K104" s="140">
        <f>SUM(K105,K107)</f>
        <v>5540066</v>
      </c>
      <c r="L104" s="141">
        <f>SUM(L105,L107)</f>
        <v>23959934</v>
      </c>
      <c r="M104" s="141">
        <f>SUM(M105,M107)</f>
        <v>0</v>
      </c>
      <c r="N104" s="141">
        <f>SUM(N105,N107)</f>
        <v>0</v>
      </c>
      <c r="O104" s="141">
        <f>SUM(O105,O107)</f>
        <v>0</v>
      </c>
      <c r="P104" s="141">
        <f>SUM(P105,P107)</f>
        <v>0</v>
      </c>
    </row>
    <row r="105" spans="1:16" s="69" customFormat="1" ht="35.25" customHeight="1">
      <c r="A105" s="68"/>
      <c r="B105" s="119"/>
      <c r="C105" s="119"/>
      <c r="D105" s="70" t="s">
        <v>90</v>
      </c>
      <c r="E105" s="84">
        <f>SUM(F105,K105,L105)</f>
        <v>25090000</v>
      </c>
      <c r="F105" s="72">
        <f>SUM(G105,H105,I105,J105)</f>
        <v>90000</v>
      </c>
      <c r="G105" s="73">
        <v>90000</v>
      </c>
      <c r="H105" s="74"/>
      <c r="I105" s="74"/>
      <c r="J105" s="75"/>
      <c r="K105" s="238">
        <v>3571316</v>
      </c>
      <c r="L105" s="239">
        <v>21428684</v>
      </c>
      <c r="M105" s="102"/>
      <c r="N105" s="105"/>
      <c r="O105" s="105"/>
      <c r="P105" s="106"/>
    </row>
    <row r="106" spans="1:16" ht="15.75" customHeight="1">
      <c r="A106" s="81"/>
      <c r="D106" s="82" t="s">
        <v>78</v>
      </c>
      <c r="E106" s="84"/>
      <c r="F106" s="72"/>
      <c r="G106" s="73"/>
      <c r="H106" s="83"/>
      <c r="I106" s="240" t="s">
        <v>91</v>
      </c>
      <c r="J106" s="49"/>
      <c r="K106" s="238"/>
      <c r="L106" s="239"/>
      <c r="M106" s="239"/>
      <c r="N106" s="239"/>
      <c r="O106" s="239"/>
      <c r="P106" s="106"/>
    </row>
    <row r="107" spans="1:16" ht="28.5" customHeight="1">
      <c r="A107" s="81"/>
      <c r="D107" s="161" t="s">
        <v>92</v>
      </c>
      <c r="E107" s="84">
        <v>4500000</v>
      </c>
      <c r="F107" s="85"/>
      <c r="G107" s="35"/>
      <c r="H107" s="94"/>
      <c r="I107" s="241"/>
      <c r="J107" s="45"/>
      <c r="K107" s="205">
        <v>1968750</v>
      </c>
      <c r="L107" s="228">
        <v>2531250</v>
      </c>
      <c r="M107" s="45"/>
      <c r="N107" s="45"/>
      <c r="O107" s="45"/>
      <c r="P107" s="151"/>
    </row>
    <row r="108" spans="1:16" ht="13.5" customHeight="1">
      <c r="A108" s="81"/>
      <c r="D108" s="82" t="s">
        <v>93</v>
      </c>
      <c r="E108" s="84"/>
      <c r="F108" s="85"/>
      <c r="G108" s="51"/>
      <c r="H108" s="83"/>
      <c r="I108" s="240"/>
      <c r="J108" s="49"/>
      <c r="K108" s="205"/>
      <c r="L108" s="228"/>
      <c r="M108" s="228"/>
      <c r="N108" s="228"/>
      <c r="O108" s="228"/>
      <c r="P108" s="151"/>
    </row>
    <row r="109" spans="1:16" ht="31.5" customHeight="1">
      <c r="A109" s="62"/>
      <c r="B109" s="153">
        <v>92604</v>
      </c>
      <c r="C109" s="153">
        <v>6050</v>
      </c>
      <c r="D109" s="216" t="s">
        <v>94</v>
      </c>
      <c r="E109" s="137">
        <f>SUM(E110,E120:E132)</f>
        <v>3240000</v>
      </c>
      <c r="F109" s="138">
        <f>SUM(F110,F120:F132)</f>
        <v>0</v>
      </c>
      <c r="G109" s="138">
        <f>SUM(G110,G120:G132)</f>
        <v>0</v>
      </c>
      <c r="H109" s="138">
        <f>SUM(H110,H120:H132)</f>
        <v>0</v>
      </c>
      <c r="I109" s="138">
        <f>SUM(I110,I120:I132)</f>
        <v>0</v>
      </c>
      <c r="J109" s="138">
        <f>SUM(J110,J120:J132)</f>
        <v>0</v>
      </c>
      <c r="K109" s="140">
        <f>SUM(K110,K120:K132)</f>
        <v>382000</v>
      </c>
      <c r="L109" s="141">
        <f>SUM(L110,L120:L132)</f>
        <v>1974000</v>
      </c>
      <c r="M109" s="141">
        <f>SUM(M110,M120:M132)</f>
        <v>884000</v>
      </c>
      <c r="N109" s="141">
        <f>SUM(N110,N120:N132)</f>
        <v>0</v>
      </c>
      <c r="O109" s="141">
        <f>SUM(O110,O120:O132)</f>
        <v>0</v>
      </c>
      <c r="P109" s="141">
        <f>SUM(P110,P120:P132)</f>
        <v>0</v>
      </c>
    </row>
    <row r="110" spans="1:16" s="69" customFormat="1" ht="21.75" customHeight="1">
      <c r="A110" s="68"/>
      <c r="D110" s="242" t="s">
        <v>95</v>
      </c>
      <c r="E110" s="71">
        <f>SUM(F110,K110:P110)</f>
        <v>162500</v>
      </c>
      <c r="F110" s="72"/>
      <c r="G110" s="243"/>
      <c r="H110" s="244"/>
      <c r="I110" s="75"/>
      <c r="J110" s="75"/>
      <c r="K110" s="238">
        <v>8125</v>
      </c>
      <c r="L110" s="143">
        <v>16250</v>
      </c>
      <c r="M110" s="245">
        <v>138125</v>
      </c>
      <c r="N110" s="105"/>
      <c r="O110" s="105"/>
      <c r="P110" s="180"/>
    </row>
    <row r="111" spans="1:16" ht="17.25" customHeight="1">
      <c r="A111" s="81"/>
      <c r="D111" s="82" t="s">
        <v>96</v>
      </c>
      <c r="E111" s="71"/>
      <c r="F111" s="72"/>
      <c r="G111" s="243"/>
      <c r="H111" s="244"/>
      <c r="I111" s="49"/>
      <c r="J111" s="49"/>
      <c r="K111" s="238"/>
      <c r="L111" s="143"/>
      <c r="M111" s="143"/>
      <c r="N111" s="105"/>
      <c r="O111" s="105"/>
      <c r="P111" s="180"/>
    </row>
    <row r="112" spans="4:17" s="212" customFormat="1" ht="16.5" customHeight="1">
      <c r="D112" s="213"/>
      <c r="F112" s="214"/>
      <c r="G112" s="214"/>
      <c r="H112" s="214"/>
      <c r="I112" s="215"/>
      <c r="P112" s="212">
        <v>4</v>
      </c>
      <c r="Q112" s="119"/>
    </row>
    <row r="113" spans="1:16" ht="18.75" customHeight="1">
      <c r="A113" s="22" t="s">
        <v>10</v>
      </c>
      <c r="B113" s="23" t="s">
        <v>11</v>
      </c>
      <c r="C113" s="23" t="s">
        <v>12</v>
      </c>
      <c r="D113" s="24" t="s">
        <v>13</v>
      </c>
      <c r="E113" s="25" t="s">
        <v>14</v>
      </c>
      <c r="F113" s="26" t="s">
        <v>15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ht="12.75" customHeight="1">
      <c r="A114" s="22"/>
      <c r="B114" s="23"/>
      <c r="C114" s="23"/>
      <c r="D114" s="27" t="s">
        <v>16</v>
      </c>
      <c r="E114" s="28" t="s">
        <v>17</v>
      </c>
      <c r="F114" s="29" t="s">
        <v>18</v>
      </c>
      <c r="G114" s="30" t="s">
        <v>19</v>
      </c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1:16" ht="12" customHeight="1">
      <c r="A115" s="22"/>
      <c r="B115" s="23"/>
      <c r="C115" s="23"/>
      <c r="D115" s="27"/>
      <c r="E115" s="28"/>
      <c r="F115" s="31" t="s">
        <v>20</v>
      </c>
      <c r="G115" s="32" t="s">
        <v>21</v>
      </c>
      <c r="H115" s="32" t="s">
        <v>22</v>
      </c>
      <c r="I115" s="32" t="s">
        <v>23</v>
      </c>
      <c r="J115" s="32" t="s">
        <v>23</v>
      </c>
      <c r="K115" s="33"/>
      <c r="L115" s="34"/>
      <c r="M115" s="34"/>
      <c r="N115" s="35"/>
      <c r="O115" s="35"/>
      <c r="P115" s="36"/>
    </row>
    <row r="116" spans="1:16" ht="15" customHeight="1">
      <c r="A116" s="22"/>
      <c r="B116" s="23"/>
      <c r="C116" s="23"/>
      <c r="D116" s="37" t="s">
        <v>24</v>
      </c>
      <c r="E116" s="38" t="s">
        <v>25</v>
      </c>
      <c r="F116" s="31">
        <v>2007</v>
      </c>
      <c r="G116" s="39" t="s">
        <v>26</v>
      </c>
      <c r="H116" s="39" t="s">
        <v>27</v>
      </c>
      <c r="I116" s="39" t="s">
        <v>28</v>
      </c>
      <c r="J116" s="39" t="s">
        <v>29</v>
      </c>
      <c r="K116" s="40" t="s">
        <v>30</v>
      </c>
      <c r="L116" s="31" t="s">
        <v>31</v>
      </c>
      <c r="M116" s="31" t="s">
        <v>32</v>
      </c>
      <c r="N116" s="31" t="s">
        <v>33</v>
      </c>
      <c r="O116" s="31" t="s">
        <v>34</v>
      </c>
      <c r="P116" s="41" t="s">
        <v>35</v>
      </c>
    </row>
    <row r="117" spans="1:16" ht="10.5" customHeight="1">
      <c r="A117" s="22"/>
      <c r="B117" s="23"/>
      <c r="C117" s="23"/>
      <c r="D117" s="37"/>
      <c r="E117" s="38"/>
      <c r="F117" s="42" t="s">
        <v>36</v>
      </c>
      <c r="G117" s="39" t="s">
        <v>37</v>
      </c>
      <c r="H117" s="39"/>
      <c r="I117" s="39" t="s">
        <v>38</v>
      </c>
      <c r="J117" s="43" t="s">
        <v>39</v>
      </c>
      <c r="K117" s="44"/>
      <c r="L117" s="45"/>
      <c r="M117" s="45"/>
      <c r="N117" s="46"/>
      <c r="O117" s="46"/>
      <c r="P117" s="47"/>
    </row>
    <row r="118" spans="1:16" ht="11.25" customHeight="1">
      <c r="A118" s="48"/>
      <c r="B118" s="49"/>
      <c r="C118" s="50"/>
      <c r="D118" s="49"/>
      <c r="E118" s="51"/>
      <c r="F118" s="50"/>
      <c r="G118" s="49"/>
      <c r="H118" s="50"/>
      <c r="I118" s="49"/>
      <c r="J118" s="52" t="s">
        <v>40</v>
      </c>
      <c r="K118" s="53"/>
      <c r="L118" s="49"/>
      <c r="M118" s="49"/>
      <c r="N118" s="51"/>
      <c r="O118" s="51"/>
      <c r="P118" s="54"/>
    </row>
    <row r="119" spans="1:16" ht="11.25" customHeight="1">
      <c r="A119" s="55">
        <v>1</v>
      </c>
      <c r="B119" s="56">
        <v>2</v>
      </c>
      <c r="C119" s="57">
        <v>3</v>
      </c>
      <c r="D119" s="56">
        <v>4</v>
      </c>
      <c r="E119" s="58">
        <v>5</v>
      </c>
      <c r="F119" s="57">
        <v>6</v>
      </c>
      <c r="G119" s="56">
        <v>7</v>
      </c>
      <c r="H119" s="57">
        <v>8</v>
      </c>
      <c r="I119" s="56">
        <v>9</v>
      </c>
      <c r="J119" s="56">
        <v>10</v>
      </c>
      <c r="K119" s="59">
        <v>11</v>
      </c>
      <c r="L119" s="56">
        <v>12</v>
      </c>
      <c r="M119" s="56">
        <v>13</v>
      </c>
      <c r="N119" s="58">
        <v>14</v>
      </c>
      <c r="O119" s="58">
        <v>15</v>
      </c>
      <c r="P119" s="60">
        <v>16</v>
      </c>
    </row>
    <row r="120" spans="1:16" s="69" customFormat="1" ht="21.75" customHeight="1">
      <c r="A120" s="68"/>
      <c r="D120" s="242" t="s">
        <v>97</v>
      </c>
      <c r="E120" s="84">
        <f>SUM(F120,K120:P120)</f>
        <v>162500</v>
      </c>
      <c r="F120" s="85"/>
      <c r="G120" s="203"/>
      <c r="H120" s="246"/>
      <c r="I120" s="177"/>
      <c r="J120" s="177"/>
      <c r="K120" s="205">
        <v>8125</v>
      </c>
      <c r="L120" s="245">
        <v>16250</v>
      </c>
      <c r="M120" s="245">
        <v>138125</v>
      </c>
      <c r="N120" s="105"/>
      <c r="O120" s="105"/>
      <c r="P120" s="180"/>
    </row>
    <row r="121" spans="1:16" ht="11.25" customHeight="1">
      <c r="A121" s="81"/>
      <c r="B121" s="119"/>
      <c r="C121" s="119"/>
      <c r="D121" s="82" t="s">
        <v>96</v>
      </c>
      <c r="E121" s="84"/>
      <c r="F121" s="85"/>
      <c r="G121" s="203"/>
      <c r="H121" s="246"/>
      <c r="I121" s="49"/>
      <c r="J121" s="49"/>
      <c r="K121" s="205"/>
      <c r="L121" s="245"/>
      <c r="M121" s="245"/>
      <c r="N121" s="105"/>
      <c r="O121" s="105"/>
      <c r="P121" s="180"/>
    </row>
    <row r="122" spans="1:17" s="69" customFormat="1" ht="29.25" customHeight="1">
      <c r="A122" s="68"/>
      <c r="D122" s="247" t="s">
        <v>98</v>
      </c>
      <c r="E122" s="84">
        <f>SUM(F122,K122:P122)</f>
        <v>162500</v>
      </c>
      <c r="F122" s="85"/>
      <c r="G122" s="203"/>
      <c r="H122" s="246"/>
      <c r="I122" s="177"/>
      <c r="J122" s="177"/>
      <c r="K122" s="205">
        <v>8125</v>
      </c>
      <c r="L122" s="245">
        <v>16250</v>
      </c>
      <c r="M122" s="245">
        <v>138125</v>
      </c>
      <c r="N122" s="105"/>
      <c r="O122" s="105"/>
      <c r="P122" s="180"/>
      <c r="Q122" s="248"/>
    </row>
    <row r="123" spans="1:16" ht="12.75" customHeight="1">
      <c r="A123" s="81"/>
      <c r="D123" s="82" t="s">
        <v>96</v>
      </c>
      <c r="E123" s="84"/>
      <c r="F123" s="85"/>
      <c r="G123" s="203"/>
      <c r="H123" s="246"/>
      <c r="I123" s="49"/>
      <c r="J123" s="49"/>
      <c r="K123" s="205"/>
      <c r="L123" s="245"/>
      <c r="M123" s="245"/>
      <c r="N123" s="105"/>
      <c r="O123" s="105"/>
      <c r="P123" s="180"/>
    </row>
    <row r="124" spans="1:16" s="69" customFormat="1" ht="17.25" customHeight="1">
      <c r="A124" s="68"/>
      <c r="D124" s="242" t="s">
        <v>99</v>
      </c>
      <c r="E124" s="84">
        <f>SUM(F124,K124:P124)</f>
        <v>162500</v>
      </c>
      <c r="F124" s="85"/>
      <c r="G124" s="203"/>
      <c r="H124" s="246"/>
      <c r="I124" s="177"/>
      <c r="J124" s="177"/>
      <c r="K124" s="205">
        <v>8125</v>
      </c>
      <c r="L124" s="245">
        <v>16250</v>
      </c>
      <c r="M124" s="245">
        <v>138125</v>
      </c>
      <c r="N124" s="105"/>
      <c r="O124" s="105"/>
      <c r="P124" s="180"/>
    </row>
    <row r="125" spans="1:16" ht="12" customHeight="1">
      <c r="A125" s="81"/>
      <c r="D125" s="82" t="s">
        <v>96</v>
      </c>
      <c r="E125" s="84"/>
      <c r="F125" s="85"/>
      <c r="G125" s="203"/>
      <c r="H125" s="246"/>
      <c r="I125" s="49"/>
      <c r="J125" s="49"/>
      <c r="K125" s="205"/>
      <c r="L125" s="245"/>
      <c r="M125" s="245"/>
      <c r="N125" s="105"/>
      <c r="O125" s="105"/>
      <c r="P125" s="180"/>
    </row>
    <row r="126" spans="1:16" s="69" customFormat="1" ht="31.5" customHeight="1">
      <c r="A126" s="68"/>
      <c r="D126" s="242" t="s">
        <v>100</v>
      </c>
      <c r="E126" s="84">
        <f>SUM(F126,K126:P126)</f>
        <v>130000</v>
      </c>
      <c r="F126" s="85"/>
      <c r="G126" s="203"/>
      <c r="H126" s="246"/>
      <c r="I126" s="177"/>
      <c r="J126" s="177"/>
      <c r="K126" s="205">
        <v>6500</v>
      </c>
      <c r="L126" s="245">
        <v>13000</v>
      </c>
      <c r="M126" s="245">
        <v>110500</v>
      </c>
      <c r="N126" s="105"/>
      <c r="O126" s="105"/>
      <c r="P126" s="180"/>
    </row>
    <row r="127" spans="1:16" ht="12.75" customHeight="1">
      <c r="A127" s="81"/>
      <c r="D127" s="82" t="s">
        <v>96</v>
      </c>
      <c r="E127" s="84"/>
      <c r="F127" s="85"/>
      <c r="G127" s="203"/>
      <c r="H127" s="246"/>
      <c r="I127" s="49"/>
      <c r="J127" s="49"/>
      <c r="K127" s="205"/>
      <c r="L127" s="245"/>
      <c r="M127" s="245"/>
      <c r="N127" s="105"/>
      <c r="O127" s="105"/>
      <c r="P127" s="180"/>
    </row>
    <row r="128" spans="1:16" s="69" customFormat="1" ht="18" customHeight="1">
      <c r="A128" s="68"/>
      <c r="D128" s="242" t="s">
        <v>101</v>
      </c>
      <c r="E128" s="84">
        <f>SUM(F128,K128:P128)</f>
        <v>130000</v>
      </c>
      <c r="F128" s="85"/>
      <c r="G128" s="203"/>
      <c r="H128" s="177"/>
      <c r="I128" s="177"/>
      <c r="J128" s="177"/>
      <c r="K128" s="205">
        <v>6500</v>
      </c>
      <c r="L128" s="245">
        <v>13000</v>
      </c>
      <c r="M128" s="245">
        <v>110500</v>
      </c>
      <c r="N128" s="105"/>
      <c r="O128" s="105"/>
      <c r="P128" s="180"/>
    </row>
    <row r="129" spans="1:16" ht="12.75" customHeight="1">
      <c r="A129" s="81"/>
      <c r="D129" s="82" t="s">
        <v>71</v>
      </c>
      <c r="E129" s="84"/>
      <c r="F129" s="85"/>
      <c r="G129" s="203"/>
      <c r="H129" s="177"/>
      <c r="I129" s="45"/>
      <c r="J129" s="45"/>
      <c r="K129" s="205"/>
      <c r="L129" s="245"/>
      <c r="M129" s="245"/>
      <c r="N129" s="105"/>
      <c r="O129" s="105"/>
      <c r="P129" s="180"/>
    </row>
    <row r="130" spans="1:16" s="69" customFormat="1" ht="47.25" customHeight="1">
      <c r="A130" s="68"/>
      <c r="D130" s="70" t="s">
        <v>102</v>
      </c>
      <c r="E130" s="84">
        <f>SUM(F130,K130:P130)</f>
        <v>130000</v>
      </c>
      <c r="F130" s="85"/>
      <c r="G130" s="203"/>
      <c r="H130" s="177"/>
      <c r="I130" s="177"/>
      <c r="J130" s="177"/>
      <c r="K130" s="205">
        <v>6500</v>
      </c>
      <c r="L130" s="245">
        <v>13000</v>
      </c>
      <c r="M130" s="245">
        <v>110500</v>
      </c>
      <c r="N130" s="105"/>
      <c r="O130" s="105"/>
      <c r="P130" s="180"/>
    </row>
    <row r="131" spans="1:16" ht="12.75" customHeight="1">
      <c r="A131" s="81"/>
      <c r="D131" s="82" t="s">
        <v>76</v>
      </c>
      <c r="E131" s="84"/>
      <c r="F131" s="85"/>
      <c r="G131" s="203"/>
      <c r="H131" s="177"/>
      <c r="I131" s="45"/>
      <c r="J131" s="45"/>
      <c r="K131" s="205"/>
      <c r="L131" s="245"/>
      <c r="M131" s="245"/>
      <c r="N131" s="105"/>
      <c r="O131" s="105"/>
      <c r="P131" s="180"/>
    </row>
    <row r="132" spans="1:16" ht="28.5" customHeight="1">
      <c r="A132" s="81"/>
      <c r="B132" s="153">
        <v>92695</v>
      </c>
      <c r="C132" s="153">
        <v>6050</v>
      </c>
      <c r="D132" s="161" t="s">
        <v>103</v>
      </c>
      <c r="E132" s="84">
        <f>SUM(F132,K132:P132)</f>
        <v>2200000</v>
      </c>
      <c r="F132" s="85"/>
      <c r="G132" s="35"/>
      <c r="H132" s="34"/>
      <c r="I132" s="34"/>
      <c r="J132" s="34"/>
      <c r="K132" s="205">
        <v>330000</v>
      </c>
      <c r="L132" s="228">
        <v>1870000</v>
      </c>
      <c r="M132" s="34"/>
      <c r="N132" s="179"/>
      <c r="O132" s="179"/>
      <c r="P132" s="180"/>
    </row>
    <row r="133" spans="1:16" ht="12.75" customHeight="1">
      <c r="A133" s="81"/>
      <c r="D133" s="82" t="s">
        <v>93</v>
      </c>
      <c r="E133" s="84"/>
      <c r="F133" s="85"/>
      <c r="G133" s="51"/>
      <c r="H133" s="49"/>
      <c r="I133" s="45"/>
      <c r="J133" s="45"/>
      <c r="K133" s="205"/>
      <c r="L133" s="228"/>
      <c r="M133" s="34"/>
      <c r="N133" s="34"/>
      <c r="O133" s="34"/>
      <c r="P133" s="180"/>
    </row>
    <row r="134" spans="1:16" s="254" customFormat="1" ht="27.75" customHeight="1">
      <c r="A134" s="249"/>
      <c r="B134" s="249"/>
      <c r="C134" s="249"/>
      <c r="D134" s="250" t="s">
        <v>104</v>
      </c>
      <c r="E134" s="251">
        <f>SUM(E109,E104,E97,E92,E71,E68,E55,E50,E15)</f>
        <v>75739501.09</v>
      </c>
      <c r="F134" s="251">
        <f>SUM(F109,F104,F97,F92,F71,F68,F55,F50,F15)</f>
        <v>7177501.09</v>
      </c>
      <c r="G134" s="251">
        <f>SUM(G109,G104,G97,G92,G71,G68,G55,G50,G15)</f>
        <v>7117501.09</v>
      </c>
      <c r="H134" s="251">
        <f>SUM(H109,H104,H97,H92,H71,H68,H55,H50,H15)</f>
        <v>60000</v>
      </c>
      <c r="I134" s="251">
        <f>SUM(I109,I104,I97,I92,I71,I68,I55,I50,I15)</f>
        <v>0</v>
      </c>
      <c r="J134" s="252">
        <f>SUM(J109,J104,J97,J92,J71,J68,J55,J50,J15)</f>
        <v>0</v>
      </c>
      <c r="K134" s="253">
        <f>SUM(K109,K104,K97,K92,K71,K68,K55,K50,K15)</f>
        <v>10319066</v>
      </c>
      <c r="L134" s="251">
        <f>SUM(L109,L104,L97,L92,L71,L68,L55,L50,L15)</f>
        <v>30488434</v>
      </c>
      <c r="M134" s="251">
        <f>SUM(M109,M104,M97,M92,M71,M68,M55,M50,M15)</f>
        <v>6564500</v>
      </c>
      <c r="N134" s="251">
        <f>SUM(N109,N104,N97,N92,N71,N68,N55,N50,N15)</f>
        <v>500000</v>
      </c>
      <c r="O134" s="251">
        <f>SUM(O109,O104,O97,O92,O71,O68,O55,O50,O15)</f>
        <v>500000</v>
      </c>
      <c r="P134" s="251">
        <f>SUM(P109,P104,P97,P92,P71,P68,P55,P50,P15)</f>
        <v>20190000</v>
      </c>
    </row>
    <row r="135" ht="12.75">
      <c r="P135">
        <v>5</v>
      </c>
    </row>
    <row r="145" spans="1:13" ht="16.5" customHeight="1">
      <c r="A145" s="119"/>
      <c r="B145" s="119"/>
      <c r="C145" s="119"/>
      <c r="D145" s="120"/>
      <c r="E145" s="119"/>
      <c r="F145" s="119"/>
      <c r="G145" s="119"/>
      <c r="H145" s="119"/>
      <c r="I145" s="119"/>
      <c r="J145" s="119"/>
      <c r="K145" s="119"/>
      <c r="L145" s="119"/>
      <c r="M145" s="255"/>
    </row>
  </sheetData>
  <mergeCells count="448">
    <mergeCell ref="Y1:AJ1"/>
    <mergeCell ref="AK1:AV1"/>
    <mergeCell ref="AW1:BH1"/>
    <mergeCell ref="BI1:BT1"/>
    <mergeCell ref="BU1:CF1"/>
    <mergeCell ref="CG1:CR1"/>
    <mergeCell ref="CS1:DD1"/>
    <mergeCell ref="DE1:DP1"/>
    <mergeCell ref="DQ1:EB1"/>
    <mergeCell ref="EC1:EN1"/>
    <mergeCell ref="EO1:EZ1"/>
    <mergeCell ref="FA1:FL1"/>
    <mergeCell ref="FM1:FX1"/>
    <mergeCell ref="FY1:GJ1"/>
    <mergeCell ref="GK1:GV1"/>
    <mergeCell ref="GW1:HH1"/>
    <mergeCell ref="HI1:HT1"/>
    <mergeCell ref="HU1:IF1"/>
    <mergeCell ref="IG1:IR1"/>
    <mergeCell ref="Y2:AJ2"/>
    <mergeCell ref="AK2:AV2"/>
    <mergeCell ref="AW2:BH2"/>
    <mergeCell ref="BI2:BT2"/>
    <mergeCell ref="BU2:CF2"/>
    <mergeCell ref="CG2:CR2"/>
    <mergeCell ref="CS2:DD2"/>
    <mergeCell ref="DE2:DP2"/>
    <mergeCell ref="DQ2:EB2"/>
    <mergeCell ref="EC2:EN2"/>
    <mergeCell ref="EO2:EZ2"/>
    <mergeCell ref="FA2:FL2"/>
    <mergeCell ref="FM2:FX2"/>
    <mergeCell ref="FY2:GJ2"/>
    <mergeCell ref="GK2:GV2"/>
    <mergeCell ref="GW2:HH2"/>
    <mergeCell ref="HI2:HT2"/>
    <mergeCell ref="HU2:IF2"/>
    <mergeCell ref="IG2:IR2"/>
    <mergeCell ref="Y3:AJ3"/>
    <mergeCell ref="AK3:AV3"/>
    <mergeCell ref="AW3:BH3"/>
    <mergeCell ref="BI3:BT3"/>
    <mergeCell ref="BU3:CF3"/>
    <mergeCell ref="CG3:CR3"/>
    <mergeCell ref="CS3:DD3"/>
    <mergeCell ref="DE3:DP3"/>
    <mergeCell ref="DQ3:EB3"/>
    <mergeCell ref="EC3:EN3"/>
    <mergeCell ref="EO3:EZ3"/>
    <mergeCell ref="FA3:FL3"/>
    <mergeCell ref="FM3:FX3"/>
    <mergeCell ref="FY3:GJ3"/>
    <mergeCell ref="GK3:GV3"/>
    <mergeCell ref="GW3:HH3"/>
    <mergeCell ref="HI3:HT3"/>
    <mergeCell ref="HU3:IF3"/>
    <mergeCell ref="IG3:IR3"/>
    <mergeCell ref="Y4:AJ4"/>
    <mergeCell ref="AK4:AV4"/>
    <mergeCell ref="AW4:BH4"/>
    <mergeCell ref="BI4:BT4"/>
    <mergeCell ref="BU4:CF4"/>
    <mergeCell ref="CG4:CR4"/>
    <mergeCell ref="CS4:DD4"/>
    <mergeCell ref="DE4:DP4"/>
    <mergeCell ref="DQ4:EB4"/>
    <mergeCell ref="EC4:EN4"/>
    <mergeCell ref="EO4:EZ4"/>
    <mergeCell ref="FA4:FL4"/>
    <mergeCell ref="FM4:FX4"/>
    <mergeCell ref="FY4:GJ4"/>
    <mergeCell ref="GK4:GV4"/>
    <mergeCell ref="GW4:HH4"/>
    <mergeCell ref="HI4:HT4"/>
    <mergeCell ref="HU4:IF4"/>
    <mergeCell ref="IG4:IR4"/>
    <mergeCell ref="A5:P5"/>
    <mergeCell ref="Y5:AJ5"/>
    <mergeCell ref="AK5:AV5"/>
    <mergeCell ref="AW5:BH5"/>
    <mergeCell ref="BI5:BT5"/>
    <mergeCell ref="BU5:CF5"/>
    <mergeCell ref="CG5:CR5"/>
    <mergeCell ref="CS5:DD5"/>
    <mergeCell ref="DE5:DP5"/>
    <mergeCell ref="DQ5:EB5"/>
    <mergeCell ref="EC5:EN5"/>
    <mergeCell ref="EO5:EZ5"/>
    <mergeCell ref="FA5:FL5"/>
    <mergeCell ref="FM5:FX5"/>
    <mergeCell ref="FY5:GJ5"/>
    <mergeCell ref="GK5:GV5"/>
    <mergeCell ref="GW5:HH5"/>
    <mergeCell ref="HI5:HT5"/>
    <mergeCell ref="HU5:IF5"/>
    <mergeCell ref="IG5:IR5"/>
    <mergeCell ref="A6:P6"/>
    <mergeCell ref="Y6:AJ6"/>
    <mergeCell ref="AK6:AV6"/>
    <mergeCell ref="AW6:BH6"/>
    <mergeCell ref="BI6:BT6"/>
    <mergeCell ref="BU6:CF6"/>
    <mergeCell ref="CG6:CR6"/>
    <mergeCell ref="CS6:DD6"/>
    <mergeCell ref="DE6:DP6"/>
    <mergeCell ref="DQ6:EB6"/>
    <mergeCell ref="EC6:EN6"/>
    <mergeCell ref="EO6:EZ6"/>
    <mergeCell ref="FA6:FL6"/>
    <mergeCell ref="FM6:FX6"/>
    <mergeCell ref="FY6:GJ6"/>
    <mergeCell ref="GK6:GV6"/>
    <mergeCell ref="GW6:HH6"/>
    <mergeCell ref="HI6:HT6"/>
    <mergeCell ref="HU6:IF6"/>
    <mergeCell ref="IG6:IR6"/>
    <mergeCell ref="A8:A12"/>
    <mergeCell ref="B8:B12"/>
    <mergeCell ref="C8:C12"/>
    <mergeCell ref="F8:P8"/>
    <mergeCell ref="D9:D10"/>
    <mergeCell ref="E9:E10"/>
    <mergeCell ref="G9:P9"/>
    <mergeCell ref="D11:D12"/>
    <mergeCell ref="E11:E12"/>
    <mergeCell ref="E16:E17"/>
    <mergeCell ref="F16:F17"/>
    <mergeCell ref="G16:G17"/>
    <mergeCell ref="E18:E19"/>
    <mergeCell ref="F18:F19"/>
    <mergeCell ref="G18:G19"/>
    <mergeCell ref="E20:E21"/>
    <mergeCell ref="F20:F21"/>
    <mergeCell ref="E22:E23"/>
    <mergeCell ref="F22:F23"/>
    <mergeCell ref="K22:K23"/>
    <mergeCell ref="L22:L23"/>
    <mergeCell ref="M22:M23"/>
    <mergeCell ref="N22:N23"/>
    <mergeCell ref="O22:O23"/>
    <mergeCell ref="P22:P23"/>
    <mergeCell ref="E24:E25"/>
    <mergeCell ref="F24:F25"/>
    <mergeCell ref="G24:G25"/>
    <mergeCell ref="K24:K25"/>
    <mergeCell ref="L24:L25"/>
    <mergeCell ref="M24:M25"/>
    <mergeCell ref="N24:N25"/>
    <mergeCell ref="O24:O25"/>
    <mergeCell ref="P24:P25"/>
    <mergeCell ref="E26:E27"/>
    <mergeCell ref="F26:F27"/>
    <mergeCell ref="G26:G27"/>
    <mergeCell ref="K26:K27"/>
    <mergeCell ref="L26:L27"/>
    <mergeCell ref="M26:M27"/>
    <mergeCell ref="N26:N27"/>
    <mergeCell ref="O26:O27"/>
    <mergeCell ref="P26:P27"/>
    <mergeCell ref="E28:E29"/>
    <mergeCell ref="F28:F29"/>
    <mergeCell ref="G28:G29"/>
    <mergeCell ref="K28:K29"/>
    <mergeCell ref="L28:L29"/>
    <mergeCell ref="M28:M29"/>
    <mergeCell ref="N28:N29"/>
    <mergeCell ref="O28:O29"/>
    <mergeCell ref="P28:P29"/>
    <mergeCell ref="E30:E31"/>
    <mergeCell ref="F30:F31"/>
    <mergeCell ref="G30:G31"/>
    <mergeCell ref="K30:K31"/>
    <mergeCell ref="L30:L31"/>
    <mergeCell ref="M30:M31"/>
    <mergeCell ref="N30:N31"/>
    <mergeCell ref="O30:O31"/>
    <mergeCell ref="P30:P31"/>
    <mergeCell ref="E32:E33"/>
    <mergeCell ref="F32:F33"/>
    <mergeCell ref="G32:G33"/>
    <mergeCell ref="K32:K33"/>
    <mergeCell ref="L32:L33"/>
    <mergeCell ref="M32:M33"/>
    <mergeCell ref="N32:N33"/>
    <mergeCell ref="O32:O33"/>
    <mergeCell ref="P32:P33"/>
    <mergeCell ref="A35:A39"/>
    <mergeCell ref="B35:B39"/>
    <mergeCell ref="C35:C39"/>
    <mergeCell ref="F35:P35"/>
    <mergeCell ref="D36:D37"/>
    <mergeCell ref="E36:E37"/>
    <mergeCell ref="G36:P36"/>
    <mergeCell ref="D38:D39"/>
    <mergeCell ref="E38:E39"/>
    <mergeCell ref="F42:F43"/>
    <mergeCell ref="G42:G43"/>
    <mergeCell ref="F44:F45"/>
    <mergeCell ref="G44:G45"/>
    <mergeCell ref="E46:E47"/>
    <mergeCell ref="F48:F49"/>
    <mergeCell ref="G48:G49"/>
    <mergeCell ref="E51:E52"/>
    <mergeCell ref="F51:F52"/>
    <mergeCell ref="G51:G52"/>
    <mergeCell ref="K51:K52"/>
    <mergeCell ref="L51:L52"/>
    <mergeCell ref="M51:M52"/>
    <mergeCell ref="N51:N52"/>
    <mergeCell ref="O51:O52"/>
    <mergeCell ref="P51:P52"/>
    <mergeCell ref="E53:E54"/>
    <mergeCell ref="F53:F54"/>
    <mergeCell ref="G53:G54"/>
    <mergeCell ref="K53:K54"/>
    <mergeCell ref="L53:L54"/>
    <mergeCell ref="M53:M54"/>
    <mergeCell ref="N53:N54"/>
    <mergeCell ref="O53:O54"/>
    <mergeCell ref="P53:P54"/>
    <mergeCell ref="E56:E57"/>
    <mergeCell ref="F56:F57"/>
    <mergeCell ref="G56:G57"/>
    <mergeCell ref="E58:E59"/>
    <mergeCell ref="K58:K59"/>
    <mergeCell ref="L58:L59"/>
    <mergeCell ref="M58:M59"/>
    <mergeCell ref="N58:N59"/>
    <mergeCell ref="O58:O59"/>
    <mergeCell ref="P58:P59"/>
    <mergeCell ref="A61:A65"/>
    <mergeCell ref="B61:B65"/>
    <mergeCell ref="C61:C65"/>
    <mergeCell ref="F61:P61"/>
    <mergeCell ref="D62:D63"/>
    <mergeCell ref="E62:E63"/>
    <mergeCell ref="G62:P62"/>
    <mergeCell ref="D64:D65"/>
    <mergeCell ref="E64:E65"/>
    <mergeCell ref="E69:E70"/>
    <mergeCell ref="F69:F70"/>
    <mergeCell ref="G69:G70"/>
    <mergeCell ref="K69:K70"/>
    <mergeCell ref="L69:L70"/>
    <mergeCell ref="M69:M70"/>
    <mergeCell ref="N69:N70"/>
    <mergeCell ref="O69:O70"/>
    <mergeCell ref="P69:P70"/>
    <mergeCell ref="E72:E73"/>
    <mergeCell ref="K72:K73"/>
    <mergeCell ref="L72:L73"/>
    <mergeCell ref="M72:M73"/>
    <mergeCell ref="N72:N73"/>
    <mergeCell ref="O72:O73"/>
    <mergeCell ref="P72:P73"/>
    <mergeCell ref="E74:E75"/>
    <mergeCell ref="K74:K75"/>
    <mergeCell ref="L74:L75"/>
    <mergeCell ref="M74:M75"/>
    <mergeCell ref="N74:N75"/>
    <mergeCell ref="O74:O75"/>
    <mergeCell ref="P74:P75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E78:E79"/>
    <mergeCell ref="F78:F79"/>
    <mergeCell ref="G78:G79"/>
    <mergeCell ref="H78:H79"/>
    <mergeCell ref="E80:E81"/>
    <mergeCell ref="F80:F81"/>
    <mergeCell ref="G80:G81"/>
    <mergeCell ref="H80:H81"/>
    <mergeCell ref="E82:E83"/>
    <mergeCell ref="F82:F83"/>
    <mergeCell ref="G82:G83"/>
    <mergeCell ref="H82:H83"/>
    <mergeCell ref="A85:A89"/>
    <mergeCell ref="B85:B89"/>
    <mergeCell ref="C85:C89"/>
    <mergeCell ref="F85:P85"/>
    <mergeCell ref="D86:D87"/>
    <mergeCell ref="E86:E87"/>
    <mergeCell ref="G86:P86"/>
    <mergeCell ref="D88:D89"/>
    <mergeCell ref="E88:E89"/>
    <mergeCell ref="E93:E94"/>
    <mergeCell ref="F93:F94"/>
    <mergeCell ref="G93:G94"/>
    <mergeCell ref="H93:H94"/>
    <mergeCell ref="K93:K94"/>
    <mergeCell ref="L93:L94"/>
    <mergeCell ref="M93:M94"/>
    <mergeCell ref="N93:N94"/>
    <mergeCell ref="O93:O94"/>
    <mergeCell ref="P93:P94"/>
    <mergeCell ref="E95:E96"/>
    <mergeCell ref="F95:F96"/>
    <mergeCell ref="K95:K96"/>
    <mergeCell ref="L95:L96"/>
    <mergeCell ref="M95:M96"/>
    <mergeCell ref="N95:N96"/>
    <mergeCell ref="O95:O96"/>
    <mergeCell ref="P95:P96"/>
    <mergeCell ref="E98:E99"/>
    <mergeCell ref="F98:F99"/>
    <mergeCell ref="G98:G99"/>
    <mergeCell ref="H98:H99"/>
    <mergeCell ref="K98:K99"/>
    <mergeCell ref="L98:L99"/>
    <mergeCell ref="M98:M99"/>
    <mergeCell ref="N98:N99"/>
    <mergeCell ref="O98:O99"/>
    <mergeCell ref="P98:P99"/>
    <mergeCell ref="E100:E101"/>
    <mergeCell ref="F100:F101"/>
    <mergeCell ref="G100:G101"/>
    <mergeCell ref="H100:H101"/>
    <mergeCell ref="K100:K101"/>
    <mergeCell ref="L100:L101"/>
    <mergeCell ref="M100:M101"/>
    <mergeCell ref="N100:N101"/>
    <mergeCell ref="O100:O101"/>
    <mergeCell ref="P100:P101"/>
    <mergeCell ref="E102:E103"/>
    <mergeCell ref="F102:F103"/>
    <mergeCell ref="G102:G103"/>
    <mergeCell ref="H102:H103"/>
    <mergeCell ref="K102:K103"/>
    <mergeCell ref="L102:L103"/>
    <mergeCell ref="M102:M103"/>
    <mergeCell ref="N102:N103"/>
    <mergeCell ref="O102:O103"/>
    <mergeCell ref="P102:P103"/>
    <mergeCell ref="E105:E106"/>
    <mergeCell ref="F105:F106"/>
    <mergeCell ref="G105:G106"/>
    <mergeCell ref="K105:K106"/>
    <mergeCell ref="L105:L106"/>
    <mergeCell ref="M105:M106"/>
    <mergeCell ref="N105:N106"/>
    <mergeCell ref="O105:O106"/>
    <mergeCell ref="P105:P106"/>
    <mergeCell ref="E107:E108"/>
    <mergeCell ref="F107:F108"/>
    <mergeCell ref="K107:K108"/>
    <mergeCell ref="L107:L108"/>
    <mergeCell ref="M107:M108"/>
    <mergeCell ref="N107:N108"/>
    <mergeCell ref="O107:O108"/>
    <mergeCell ref="P107:P108"/>
    <mergeCell ref="E110:E111"/>
    <mergeCell ref="F110:F111"/>
    <mergeCell ref="G110:G111"/>
    <mergeCell ref="H110:H111"/>
    <mergeCell ref="K110:K111"/>
    <mergeCell ref="L110:L111"/>
    <mergeCell ref="M110:M111"/>
    <mergeCell ref="N110:N111"/>
    <mergeCell ref="O110:O111"/>
    <mergeCell ref="P110:P111"/>
    <mergeCell ref="A113:A117"/>
    <mergeCell ref="B113:B117"/>
    <mergeCell ref="C113:C117"/>
    <mergeCell ref="F113:P113"/>
    <mergeCell ref="D114:D115"/>
    <mergeCell ref="E114:E115"/>
    <mergeCell ref="G114:P114"/>
    <mergeCell ref="D116:D117"/>
    <mergeCell ref="E116:E117"/>
    <mergeCell ref="E120:E121"/>
    <mergeCell ref="F120:F121"/>
    <mergeCell ref="G120:G121"/>
    <mergeCell ref="H120:H121"/>
    <mergeCell ref="K120:K121"/>
    <mergeCell ref="L120:L121"/>
    <mergeCell ref="M120:M121"/>
    <mergeCell ref="N120:N121"/>
    <mergeCell ref="O120:O121"/>
    <mergeCell ref="P120:P121"/>
    <mergeCell ref="E122:E123"/>
    <mergeCell ref="F122:F123"/>
    <mergeCell ref="G122:G123"/>
    <mergeCell ref="H122:H123"/>
    <mergeCell ref="K122:K123"/>
    <mergeCell ref="L122:L123"/>
    <mergeCell ref="M122:M123"/>
    <mergeCell ref="N122:N123"/>
    <mergeCell ref="O122:O123"/>
    <mergeCell ref="P122:P123"/>
    <mergeCell ref="E124:E125"/>
    <mergeCell ref="F124:F125"/>
    <mergeCell ref="G124:G125"/>
    <mergeCell ref="H124:H125"/>
    <mergeCell ref="K124:K125"/>
    <mergeCell ref="L124:L125"/>
    <mergeCell ref="M124:M125"/>
    <mergeCell ref="N124:N125"/>
    <mergeCell ref="O124:O125"/>
    <mergeCell ref="P124:P125"/>
    <mergeCell ref="E126:E127"/>
    <mergeCell ref="F126:F127"/>
    <mergeCell ref="G126:G127"/>
    <mergeCell ref="H126:H127"/>
    <mergeCell ref="K126:K127"/>
    <mergeCell ref="L126:L127"/>
    <mergeCell ref="M126:M127"/>
    <mergeCell ref="N126:N127"/>
    <mergeCell ref="O126:O127"/>
    <mergeCell ref="P126:P127"/>
    <mergeCell ref="E128:E129"/>
    <mergeCell ref="F128:F129"/>
    <mergeCell ref="G128:G129"/>
    <mergeCell ref="H128:H129"/>
    <mergeCell ref="K128:K129"/>
    <mergeCell ref="L128:L129"/>
    <mergeCell ref="M128:M129"/>
    <mergeCell ref="N128:N129"/>
    <mergeCell ref="O128:O129"/>
    <mergeCell ref="P128:P129"/>
    <mergeCell ref="E130:E131"/>
    <mergeCell ref="F130:F131"/>
    <mergeCell ref="G130:G131"/>
    <mergeCell ref="H130:H131"/>
    <mergeCell ref="K130:K131"/>
    <mergeCell ref="L130:L131"/>
    <mergeCell ref="M130:M131"/>
    <mergeCell ref="N130:N131"/>
    <mergeCell ref="O130:O131"/>
    <mergeCell ref="P130:P131"/>
    <mergeCell ref="E132:E133"/>
    <mergeCell ref="F132:F133"/>
    <mergeCell ref="K132:K133"/>
    <mergeCell ref="L132:L133"/>
    <mergeCell ref="M132:M133"/>
    <mergeCell ref="N132:N133"/>
    <mergeCell ref="O132:O133"/>
    <mergeCell ref="P132:P133"/>
    <mergeCell ref="A134:C134"/>
  </mergeCells>
  <printOptions horizontalCentered="1"/>
  <pageMargins left="0.16527777777777777" right="0.16527777777777777" top="1.18125" bottom="0.39375" header="0.5118055555555555" footer="0.5118055555555555"/>
  <pageSetup firstPageNumber="1" useFirstPageNumber="1" horizontalDpi="300" verticalDpi="300" orientation="landscape" paperSize="9" scale="73"/>
  <rowBreaks count="3" manualBreakCount="3">
    <brk id="34" max="255" man="1"/>
    <brk id="60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2007-12-12T13:31:43Z</cp:lastPrinted>
  <dcterms:created xsi:type="dcterms:W3CDTF">2006-11-05T09:48:27Z</dcterms:created>
  <dcterms:modified xsi:type="dcterms:W3CDTF">2007-12-12T13:35:04Z</dcterms:modified>
  <cp:category/>
  <cp:version/>
  <cp:contentType/>
  <cp:contentStatus/>
  <cp:revision>85</cp:revision>
</cp:coreProperties>
</file>