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4" activeTab="1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'Arkusz1'!$A$1:$L$243</definedName>
    <definedName name="_xlnm.Print_Area" localSheetId="1">'Arkusz2'!$A$1:$M$174</definedName>
  </definedNames>
  <calcPr fullCalcOnLoad="1"/>
</workbook>
</file>

<file path=xl/sharedStrings.xml><?xml version="1.0" encoding="utf-8"?>
<sst xmlns="http://schemas.openxmlformats.org/spreadsheetml/2006/main" count="516" uniqueCount="102">
  <si>
    <t>Dział</t>
  </si>
  <si>
    <t>Rozdział</t>
  </si>
  <si>
    <t>Paragraf</t>
  </si>
  <si>
    <t>Nazwa programu i projektu</t>
  </si>
  <si>
    <t>łączna kwota</t>
  </si>
  <si>
    <t>Źródła finansowania</t>
  </si>
  <si>
    <t>PROGRAM ROZWOJU SIECI DROGOWEJ</t>
  </si>
  <si>
    <t>Przebudowa ul. Górnej        w Ustroniu Morskim                 ( do ul. Polnej )</t>
  </si>
  <si>
    <t>dochody własne</t>
  </si>
  <si>
    <t>kredyty i pożyczki</t>
  </si>
  <si>
    <t>obligacje</t>
  </si>
  <si>
    <t>środki poch.z innych źródeł</t>
  </si>
  <si>
    <t>środki wymienione w art..5 ust.1 okt 2 i 3 u.o.f.p.</t>
  </si>
  <si>
    <t>OGÓŁEM</t>
  </si>
  <si>
    <t>Przebudowa ul. Wiejskiej      w Ustroniu Morskim</t>
  </si>
  <si>
    <t>Przebudowa                        ul. Nadbrzeżnej                            w Ustroniu Morskim</t>
  </si>
  <si>
    <t>do przeniesienia:</t>
  </si>
  <si>
    <t>Przebudowa ul. Wczasowej w Sianożętach</t>
  </si>
  <si>
    <t>Przebudowa ul. Kwiatowej  w Sianożętach</t>
  </si>
  <si>
    <t>Przebudowa ul. Ku Morzu     w Sianożętach</t>
  </si>
  <si>
    <t>PROGRAM ROZWOJU SIECI TURYSTYKI</t>
  </si>
  <si>
    <t>Budowa ścieżki rowerowej od Sianożąt do Podczela</t>
  </si>
  <si>
    <t>Budowa ścieżki rowerowej do pomników przyrody w Ustroniu Morskim oraz parkingu postojowego przy PKP Bagicz wraz z chodnikiem i nawierzchnią asfaltową ulicy w m. Bagicz</t>
  </si>
  <si>
    <t>PROGRAM OCHRONY ŚRODOWISKA</t>
  </si>
  <si>
    <t>Budowa kanalizacji                i odwodnienie ulicy Kolejowej w Ustroniu Morskim</t>
  </si>
  <si>
    <t>Budowa kanalizacji                ul. Wiejskiej w Ustroniu Morskim</t>
  </si>
  <si>
    <t>Budowa kanalizacji ul. Wczasowej w Sianożętach</t>
  </si>
  <si>
    <t>Odtworzenie istniejących ostróg w morzu (3km)</t>
  </si>
  <si>
    <t>Rekultywacja wysypiska odpadów w Kukince           gm. Ustronie Morskie</t>
  </si>
  <si>
    <t>Budowa zejść na plażę          ( 12 szt.)</t>
  </si>
  <si>
    <t>PROGRAM ROZWOJU SPORTU I REKREACJI</t>
  </si>
  <si>
    <t>Budowa Centrum Sportowo-Rekreacyjnego     w Ustroniu Morskim</t>
  </si>
  <si>
    <t>Budowa hali sportowej        w Ustroniu Morskim</t>
  </si>
  <si>
    <t>Budowa boiska ze sztuczną nawierzchnią do gry w piłkę nożną                                          - EUROBOISKO</t>
  </si>
  <si>
    <t>Budowa placów zabaw:        - Wieniotowo         74 000         - Rusowo              110 000         - ul. Górna w Ustroniu Morskim               282 000       - Kukinia              184 000</t>
  </si>
  <si>
    <t>Budowa boisk sportowych: - ul. Kwiatowa w Sianożętach           170 000      - Sianożęty               75 000</t>
  </si>
  <si>
    <t>RAZEM:</t>
  </si>
  <si>
    <t>WIELOLETNI   PROGRAM    INWESTYCYJNY   GMINY   USTRONIE  MORSKIE   na   lata   2008 - 2013</t>
  </si>
  <si>
    <t xml:space="preserve">w zł. </t>
  </si>
  <si>
    <t>łączne nakłady</t>
  </si>
  <si>
    <t>łączne koszty finansowe 2008-2013</t>
  </si>
  <si>
    <t>Budowa ul. Górnej                           w Ustroniu Morskim                 ( do ul. Polnej )</t>
  </si>
  <si>
    <t>środki wymienione w art.5 ust.1 pkt 2 i 3 u.o.f.p.</t>
  </si>
  <si>
    <t>Budowa  ul. Wczasowej                w Sianożętach</t>
  </si>
  <si>
    <t>Budowa odnogi ul. Kwiatowej w Sianożętach</t>
  </si>
  <si>
    <t>PROGRAM ROZWOJU TURYSTYKI</t>
  </si>
  <si>
    <t>Modernizacja i rozbudowa kanalizacji deszczowej w Ustroniu Morskim</t>
  </si>
  <si>
    <t>Rekultywacja Wysypiska Odpadów w Kukince gm. Ustronie Morskie</t>
  </si>
  <si>
    <t>Budowa zejść na plażę            (6 szt.)</t>
  </si>
  <si>
    <t>RAZEM</t>
  </si>
  <si>
    <t>do przeniesienia</t>
  </si>
  <si>
    <t>Przebudowa szaletu w Domu Kultury w Ustroniu Morskim</t>
  </si>
  <si>
    <t>Budowa świetlicy wiejskiej w Sianożętach</t>
  </si>
  <si>
    <t>PROGRAM  ROZWOJU SPORTU</t>
  </si>
  <si>
    <t>Budowa Centrum Sportowo-Rekreacyjnego w Ustroniu Morskim</t>
  </si>
  <si>
    <t>Budowa hali sportowej w Ustroniu Morskim</t>
  </si>
  <si>
    <t>dochody wlasne</t>
  </si>
  <si>
    <t>Budowa boiska ze sztuczną nawierzchnią do gry w piłkę nożną                                                    - EUROBOISKO</t>
  </si>
  <si>
    <t xml:space="preserve">Budowa placów zabaw:  </t>
  </si>
  <si>
    <t>Wieniotowo  74000</t>
  </si>
  <si>
    <t>Rusowo         110000</t>
  </si>
  <si>
    <t>ul. Górna w Ustroniu Morskim -        282 000</t>
  </si>
  <si>
    <t>Kukinia   184000</t>
  </si>
  <si>
    <t xml:space="preserve">Budowa boisk sportowych:         </t>
  </si>
  <si>
    <t xml:space="preserve">ul. Kwiatowa w          Sianożętach   -    170 000  </t>
  </si>
  <si>
    <t>Rusowo       -    75 000</t>
  </si>
  <si>
    <t>Przy Szkole Podstawowej w Ustroniu Morskim - 145 000</t>
  </si>
  <si>
    <t>PODSUMOWANIE:</t>
  </si>
  <si>
    <t>Przebudowa                            ul. Nadbrzeżnej                            w Ustroniu Morskim</t>
  </si>
  <si>
    <t>Przebudowa                      ul. Wczasowej                          w Sianożętach</t>
  </si>
  <si>
    <t>Przebudowa                        ul. Kwiatowej                  w Sianożętach</t>
  </si>
  <si>
    <t>Przebudowa                         ul. Ku Morzu                          w Sianożętach</t>
  </si>
  <si>
    <t>2008-2009</t>
  </si>
  <si>
    <t>2005-2010</t>
  </si>
  <si>
    <t>2007-2010</t>
  </si>
  <si>
    <t>2002-2013</t>
  </si>
  <si>
    <t xml:space="preserve">Odtworzenie istniejących ostróg w morzu                   (4 ostrogi) </t>
  </si>
  <si>
    <t>2008-2013</t>
  </si>
  <si>
    <t>2007-2008</t>
  </si>
  <si>
    <t>2005-2009</t>
  </si>
  <si>
    <t>2006-2008</t>
  </si>
  <si>
    <t>2005-2008</t>
  </si>
  <si>
    <t>2009-2010</t>
  </si>
  <si>
    <t>2009-2013</t>
  </si>
  <si>
    <t>2008-2010</t>
  </si>
  <si>
    <t>2005-2013</t>
  </si>
  <si>
    <t>2006-2009</t>
  </si>
  <si>
    <t>PROGRAM MODERNIZACJI BUDYNKÓW</t>
  </si>
  <si>
    <t>Budowa budynku wielorodzinnego DarEco Poznań - nadzór budowlany</t>
  </si>
  <si>
    <t>Budowa drogi wjazdowej z Łasina Koszalińskiego do Gwizdu</t>
  </si>
  <si>
    <t>PROGRAM TERMOMODERNIZACJI OBIEKTÓW UŻYTECZNOŚCI PUBLICZNEJ</t>
  </si>
  <si>
    <t>Termomodernizacja budynku Szkoły Podstawowej w Ustroniu Morskim</t>
  </si>
  <si>
    <t>Termomodernizacja budynku Szkoły Podstawowej w Rusowie</t>
  </si>
  <si>
    <t>Termomodernizacja budynku Ośrodka Zdrowia w Ustroniu Morskim</t>
  </si>
  <si>
    <t>Termomodernizacja budynku Domu Kultury w Ustroniu Morskim</t>
  </si>
  <si>
    <t>2005-2011</t>
  </si>
  <si>
    <t>Budowa ścieżki rowerowej do pomników przyrody oraz parkingu postojowego przy PKP Bagicz wraz z chodnikiem i nawierzchnią asfaltową ulicy w m. Bagicz</t>
  </si>
  <si>
    <t xml:space="preserve">Budowa promenady do lotniska z oświetleniem </t>
  </si>
  <si>
    <t>Rady Gminy Ustronie Morskie</t>
  </si>
  <si>
    <t xml:space="preserve">Załącznik Nr 4.                                     </t>
  </si>
  <si>
    <t>z dnia 19 czerwca 2008 r.</t>
  </si>
  <si>
    <t>do Projektu Uchwały Nr XIX/115/2008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</si>
</sst>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69">
    <font>
      <sz val="10"/>
      <name val="Arial CE"/>
      <family val="0"/>
    </font>
    <font>
      <sz val="10"/>
      <name val="Arial"/>
      <family val="0"/>
    </font>
    <font>
      <b/>
      <sz val="10"/>
      <name val="Augusta"/>
      <family val="0"/>
    </font>
    <font>
      <sz val="12"/>
      <name val="Book Antiqua"/>
      <family val="1"/>
    </font>
    <font>
      <b/>
      <sz val="12"/>
      <name val="Bodoni MT Condensed"/>
      <family val="1"/>
    </font>
    <font>
      <b/>
      <sz val="12"/>
      <name val="Augusta"/>
      <family val="0"/>
    </font>
    <font>
      <sz val="8"/>
      <name val="Book Antiqua"/>
      <family val="1"/>
    </font>
    <font>
      <b/>
      <sz val="12"/>
      <color indexed="18"/>
      <name val="Augusta"/>
      <family val="0"/>
    </font>
    <font>
      <b/>
      <sz val="10"/>
      <color indexed="18"/>
      <name val="Book Antiqua"/>
      <family val="1"/>
    </font>
    <font>
      <b/>
      <sz val="10"/>
      <name val="Book Antiqua"/>
      <family val="1"/>
    </font>
    <font>
      <b/>
      <sz val="10"/>
      <color indexed="18"/>
      <name val="Augusta"/>
      <family val="0"/>
    </font>
    <font>
      <sz val="12"/>
      <name val="Bodoni MT Condensed"/>
      <family val="0"/>
    </font>
    <font>
      <sz val="10"/>
      <color indexed="18"/>
      <name val="Arial CE"/>
      <family val="0"/>
    </font>
    <font>
      <b/>
      <i/>
      <sz val="14"/>
      <name val="Monotype Corsiva"/>
      <family val="4"/>
    </font>
    <font>
      <sz val="8"/>
      <name val="Arial CE"/>
      <family val="0"/>
    </font>
    <font>
      <sz val="7"/>
      <name val="Book Antiqua"/>
      <family val="1"/>
    </font>
    <font>
      <i/>
      <sz val="10"/>
      <color indexed="18"/>
      <name val="Monotype Corsiva"/>
      <family val="4"/>
    </font>
    <font>
      <b/>
      <sz val="10"/>
      <name val="Arial CE"/>
      <family val="0"/>
    </font>
    <font>
      <i/>
      <sz val="10"/>
      <color indexed="62"/>
      <name val="Monotype Corsiva"/>
      <family val="4"/>
    </font>
    <font>
      <b/>
      <sz val="8"/>
      <name val="Book Antiqua"/>
      <family val="1"/>
    </font>
    <font>
      <sz val="8"/>
      <name val="Arial"/>
      <family val="2"/>
    </font>
    <font>
      <sz val="10"/>
      <name val="Book Antiqua"/>
      <family val="1"/>
    </font>
    <font>
      <b/>
      <sz val="11"/>
      <name val="Augusta"/>
      <family val="0"/>
    </font>
    <font>
      <i/>
      <sz val="10"/>
      <name val="Monotype Corsiva"/>
      <family val="4"/>
    </font>
    <font>
      <b/>
      <sz val="7"/>
      <name val="Book Antiqua"/>
      <family val="1"/>
    </font>
    <font>
      <sz val="10"/>
      <name val="Bookman Old Style"/>
      <family val="1"/>
    </font>
    <font>
      <b/>
      <sz val="10"/>
      <color indexed="18"/>
      <name val="Bookman Old Style"/>
      <family val="1"/>
    </font>
    <font>
      <sz val="10"/>
      <name val="Garamond"/>
      <family val="1"/>
    </font>
    <font>
      <b/>
      <u val="single"/>
      <sz val="10"/>
      <name val="Book Antiqua"/>
      <family val="1"/>
    </font>
    <font>
      <b/>
      <sz val="8"/>
      <color indexed="18"/>
      <name val="Bookman Old Style"/>
      <family val="1"/>
    </font>
    <font>
      <sz val="9"/>
      <name val="Book Antiqua"/>
      <family val="1"/>
    </font>
    <font>
      <sz val="11"/>
      <name val="Book Antiqua"/>
      <family val="1"/>
    </font>
    <font>
      <b/>
      <u val="single"/>
      <sz val="9"/>
      <name val="Book Antiqua"/>
      <family val="1"/>
    </font>
    <font>
      <b/>
      <i/>
      <sz val="16"/>
      <name val="Monotype Corsiva"/>
      <family val="4"/>
    </font>
    <font>
      <b/>
      <sz val="8"/>
      <name val="August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27" borderId="1" applyNumberFormat="0" applyAlignment="0" applyProtection="0"/>
    <xf numFmtId="9" fontId="1" fillId="0" borderId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8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justify" vertical="center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5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3" fontId="5" fillId="0" borderId="19" xfId="0" applyNumberFormat="1" applyFont="1" applyBorder="1" applyAlignment="1">
      <alignment/>
    </xf>
    <xf numFmtId="0" fontId="6" fillId="0" borderId="19" xfId="0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19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/>
    </xf>
    <xf numFmtId="0" fontId="6" fillId="0" borderId="21" xfId="0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0" fontId="6" fillId="0" borderId="21" xfId="0" applyFont="1" applyBorder="1" applyAlignment="1">
      <alignment horizontal="justify"/>
    </xf>
    <xf numFmtId="3" fontId="5" fillId="0" borderId="23" xfId="0" applyNumberFormat="1" applyFont="1" applyBorder="1" applyAlignment="1">
      <alignment/>
    </xf>
    <xf numFmtId="0" fontId="6" fillId="0" borderId="23" xfId="0" applyFont="1" applyBorder="1" applyAlignment="1">
      <alignment horizontal="justify"/>
    </xf>
    <xf numFmtId="3" fontId="3" fillId="0" borderId="23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3" fontId="8" fillId="0" borderId="25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5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 vertical="top"/>
    </xf>
    <xf numFmtId="3" fontId="3" fillId="0" borderId="12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7" fillId="0" borderId="27" xfId="0" applyNumberFormat="1" applyFont="1" applyBorder="1" applyAlignment="1">
      <alignment/>
    </xf>
    <xf numFmtId="3" fontId="8" fillId="0" borderId="27" xfId="0" applyNumberFormat="1" applyFont="1" applyBorder="1" applyAlignment="1">
      <alignment horizontal="center"/>
    </xf>
    <xf numFmtId="3" fontId="7" fillId="0" borderId="28" xfId="0" applyNumberFormat="1" applyFont="1" applyBorder="1" applyAlignment="1">
      <alignment/>
    </xf>
    <xf numFmtId="3" fontId="0" fillId="0" borderId="29" xfId="0" applyNumberFormat="1" applyBorder="1" applyAlignment="1">
      <alignment/>
    </xf>
    <xf numFmtId="0" fontId="0" fillId="0" borderId="29" xfId="0" applyBorder="1" applyAlignment="1">
      <alignment/>
    </xf>
    <xf numFmtId="3" fontId="0" fillId="0" borderId="30" xfId="0" applyNumberFormat="1" applyBorder="1" applyAlignment="1">
      <alignment/>
    </xf>
    <xf numFmtId="0" fontId="9" fillId="0" borderId="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3" fontId="3" fillId="0" borderId="20" xfId="0" applyNumberFormat="1" applyFont="1" applyBorder="1" applyAlignment="1">
      <alignment/>
    </xf>
    <xf numFmtId="3" fontId="7" fillId="0" borderId="31" xfId="0" applyNumberFormat="1" applyFont="1" applyBorder="1" applyAlignment="1">
      <alignment/>
    </xf>
    <xf numFmtId="3" fontId="8" fillId="0" borderId="31" xfId="0" applyNumberFormat="1" applyFont="1" applyBorder="1" applyAlignment="1">
      <alignment horizontal="center"/>
    </xf>
    <xf numFmtId="3" fontId="7" fillId="0" borderId="32" xfId="0" applyNumberFormat="1" applyFont="1" applyBorder="1" applyAlignment="1">
      <alignment/>
    </xf>
    <xf numFmtId="3" fontId="10" fillId="0" borderId="25" xfId="0" applyNumberFormat="1" applyFont="1" applyBorder="1" applyAlignment="1">
      <alignment/>
    </xf>
    <xf numFmtId="3" fontId="10" fillId="0" borderId="26" xfId="0" applyNumberFormat="1" applyFont="1" applyBorder="1" applyAlignment="1">
      <alignment/>
    </xf>
    <xf numFmtId="0" fontId="0" fillId="0" borderId="12" xfId="0" applyFont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0" xfId="0" applyFont="1" applyAlignment="1">
      <alignment horizontal="right"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33" xfId="0" applyBorder="1" applyAlignment="1">
      <alignment/>
    </xf>
    <xf numFmtId="0" fontId="0" fillId="0" borderId="12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34" xfId="0" applyBorder="1" applyAlignment="1">
      <alignment/>
    </xf>
    <xf numFmtId="3" fontId="12" fillId="0" borderId="35" xfId="0" applyNumberFormat="1" applyFont="1" applyBorder="1" applyAlignment="1">
      <alignment/>
    </xf>
    <xf numFmtId="0" fontId="12" fillId="0" borderId="35" xfId="0" applyFont="1" applyBorder="1" applyAlignment="1">
      <alignment/>
    </xf>
    <xf numFmtId="3" fontId="12" fillId="0" borderId="33" xfId="0" applyNumberFormat="1" applyFont="1" applyBorder="1" applyAlignment="1">
      <alignment/>
    </xf>
    <xf numFmtId="3" fontId="12" fillId="0" borderId="36" xfId="0" applyNumberFormat="1" applyFont="1" applyBorder="1" applyAlignment="1">
      <alignment horizontal="right"/>
    </xf>
    <xf numFmtId="0" fontId="0" fillId="0" borderId="0" xfId="0" applyAlignment="1">
      <alignment/>
    </xf>
    <xf numFmtId="0" fontId="13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4" fontId="2" fillId="0" borderId="11" xfId="0" applyNumberFormat="1" applyFont="1" applyBorder="1" applyAlignment="1">
      <alignment horizontal="justify" vertical="center"/>
    </xf>
    <xf numFmtId="0" fontId="15" fillId="0" borderId="19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21" xfId="0" applyFont="1" applyBorder="1" applyAlignment="1">
      <alignment horizontal="justify"/>
    </xf>
    <xf numFmtId="0" fontId="15" fillId="0" borderId="23" xfId="0" applyFont="1" applyBorder="1" applyAlignment="1">
      <alignment horizontal="justify"/>
    </xf>
    <xf numFmtId="0" fontId="15" fillId="0" borderId="11" xfId="0" applyFont="1" applyBorder="1" applyAlignment="1">
      <alignment/>
    </xf>
    <xf numFmtId="0" fontId="0" fillId="0" borderId="37" xfId="0" applyBorder="1" applyAlignment="1">
      <alignment/>
    </xf>
    <xf numFmtId="3" fontId="16" fillId="33" borderId="29" xfId="0" applyNumberFormat="1" applyFont="1" applyFill="1" applyBorder="1" applyAlignment="1">
      <alignment/>
    </xf>
    <xf numFmtId="0" fontId="16" fillId="33" borderId="0" xfId="0" applyFont="1" applyFill="1" applyAlignment="1">
      <alignment/>
    </xf>
    <xf numFmtId="3" fontId="14" fillId="0" borderId="29" xfId="0" applyNumberFormat="1" applyFont="1" applyBorder="1" applyAlignment="1">
      <alignment/>
    </xf>
    <xf numFmtId="3" fontId="3" fillId="0" borderId="19" xfId="0" applyNumberFormat="1" applyFont="1" applyBorder="1" applyAlignment="1">
      <alignment horizontal="right" vertical="top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4" fillId="0" borderId="40" xfId="0" applyFont="1" applyBorder="1" applyAlignment="1">
      <alignment horizontal="left" vertical="top"/>
    </xf>
    <xf numFmtId="0" fontId="3" fillId="0" borderId="41" xfId="0" applyFont="1" applyBorder="1" applyAlignment="1">
      <alignment/>
    </xf>
    <xf numFmtId="0" fontId="3" fillId="0" borderId="19" xfId="0" applyFont="1" applyBorder="1" applyAlignment="1">
      <alignment/>
    </xf>
    <xf numFmtId="3" fontId="10" fillId="0" borderId="27" xfId="0" applyNumberFormat="1" applyFont="1" applyBorder="1" applyAlignment="1">
      <alignment/>
    </xf>
    <xf numFmtId="3" fontId="14" fillId="0" borderId="35" xfId="0" applyNumberFormat="1" applyFont="1" applyBorder="1" applyAlignment="1">
      <alignment/>
    </xf>
    <xf numFmtId="0" fontId="9" fillId="0" borderId="42" xfId="0" applyFont="1" applyBorder="1" applyAlignment="1">
      <alignment horizontal="center"/>
    </xf>
    <xf numFmtId="3" fontId="14" fillId="0" borderId="0" xfId="0" applyNumberFormat="1" applyFont="1" applyBorder="1" applyAlignment="1">
      <alignment/>
    </xf>
    <xf numFmtId="0" fontId="4" fillId="0" borderId="14" xfId="0" applyFont="1" applyBorder="1" applyAlignment="1">
      <alignment/>
    </xf>
    <xf numFmtId="3" fontId="3" fillId="0" borderId="21" xfId="0" applyNumberFormat="1" applyFont="1" applyBorder="1" applyAlignment="1">
      <alignment horizontal="right"/>
    </xf>
    <xf numFmtId="0" fontId="14" fillId="0" borderId="0" xfId="0" applyFont="1" applyAlignment="1">
      <alignment/>
    </xf>
    <xf numFmtId="3" fontId="10" fillId="0" borderId="28" xfId="0" applyNumberFormat="1" applyFont="1" applyBorder="1" applyAlignment="1">
      <alignment/>
    </xf>
    <xf numFmtId="3" fontId="18" fillId="33" borderId="35" xfId="0" applyNumberFormat="1" applyFont="1" applyFill="1" applyBorder="1" applyAlignment="1">
      <alignment/>
    </xf>
    <xf numFmtId="3" fontId="20" fillId="0" borderId="43" xfId="0" applyNumberFormat="1" applyFont="1" applyBorder="1" applyAlignment="1">
      <alignment/>
    </xf>
    <xf numFmtId="0" fontId="3" fillId="0" borderId="17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164" fontId="0" fillId="0" borderId="14" xfId="0" applyNumberFormat="1" applyBorder="1" applyAlignment="1">
      <alignment/>
    </xf>
    <xf numFmtId="3" fontId="21" fillId="0" borderId="21" xfId="0" applyNumberFormat="1" applyFont="1" applyBorder="1" applyAlignment="1">
      <alignment/>
    </xf>
    <xf numFmtId="3" fontId="22" fillId="0" borderId="19" xfId="0" applyNumberFormat="1" applyFont="1" applyBorder="1" applyAlignment="1">
      <alignment/>
    </xf>
    <xf numFmtId="0" fontId="15" fillId="0" borderId="0" xfId="0" applyFont="1" applyAlignment="1">
      <alignment/>
    </xf>
    <xf numFmtId="0" fontId="23" fillId="0" borderId="0" xfId="0" applyFont="1" applyAlignment="1">
      <alignment/>
    </xf>
    <xf numFmtId="3" fontId="16" fillId="33" borderId="29" xfId="0" applyNumberFormat="1" applyFont="1" applyFill="1" applyBorder="1" applyAlignment="1">
      <alignment/>
    </xf>
    <xf numFmtId="3" fontId="20" fillId="0" borderId="35" xfId="0" applyNumberFormat="1" applyFont="1" applyBorder="1" applyAlignment="1">
      <alignment/>
    </xf>
    <xf numFmtId="0" fontId="0" fillId="0" borderId="19" xfId="0" applyBorder="1" applyAlignment="1">
      <alignment/>
    </xf>
    <xf numFmtId="0" fontId="15" fillId="0" borderId="19" xfId="0" applyFont="1" applyBorder="1" applyAlignment="1">
      <alignment horizontal="justify"/>
    </xf>
    <xf numFmtId="0" fontId="3" fillId="0" borderId="39" xfId="0" applyFont="1" applyBorder="1" applyAlignment="1">
      <alignment vertical="top" wrapText="1"/>
    </xf>
    <xf numFmtId="0" fontId="21" fillId="0" borderId="18" xfId="0" applyFont="1" applyBorder="1" applyAlignment="1">
      <alignment vertical="top" wrapText="1"/>
    </xf>
    <xf numFmtId="0" fontId="21" fillId="0" borderId="18" xfId="0" applyFont="1" applyBorder="1" applyAlignment="1">
      <alignment horizontal="justify" vertical="top" wrapText="1"/>
    </xf>
    <xf numFmtId="0" fontId="24" fillId="0" borderId="23" xfId="0" applyFont="1" applyBorder="1" applyAlignment="1">
      <alignment horizontal="justify"/>
    </xf>
    <xf numFmtId="0" fontId="21" fillId="0" borderId="18" xfId="0" applyFont="1" applyBorder="1" applyAlignment="1">
      <alignment horizontal="left" vertical="top" wrapText="1"/>
    </xf>
    <xf numFmtId="3" fontId="16" fillId="33" borderId="44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6" fillId="0" borderId="45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4" fontId="2" fillId="0" borderId="11" xfId="0" applyNumberFormat="1" applyFont="1" applyBorder="1" applyAlignment="1">
      <alignment horizontal="center" vertical="center"/>
    </xf>
    <xf numFmtId="3" fontId="5" fillId="0" borderId="46" xfId="0" applyNumberFormat="1" applyFont="1" applyBorder="1" applyAlignment="1">
      <alignment/>
    </xf>
    <xf numFmtId="3" fontId="5" fillId="0" borderId="47" xfId="0" applyNumberFormat="1" applyFont="1" applyBorder="1" applyAlignment="1">
      <alignment/>
    </xf>
    <xf numFmtId="0" fontId="3" fillId="0" borderId="4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justify" vertical="center"/>
    </xf>
    <xf numFmtId="3" fontId="5" fillId="0" borderId="20" xfId="0" applyNumberFormat="1" applyFont="1" applyBorder="1" applyAlignment="1">
      <alignment/>
    </xf>
    <xf numFmtId="3" fontId="5" fillId="0" borderId="48" xfId="0" applyNumberFormat="1" applyFont="1" applyBorder="1" applyAlignment="1">
      <alignment/>
    </xf>
    <xf numFmtId="3" fontId="5" fillId="0" borderId="49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3" fontId="16" fillId="33" borderId="30" xfId="0" applyNumberFormat="1" applyFont="1" applyFill="1" applyBorder="1" applyAlignment="1">
      <alignment/>
    </xf>
    <xf numFmtId="3" fontId="14" fillId="0" borderId="30" xfId="0" applyNumberFormat="1" applyFont="1" applyBorder="1" applyAlignment="1">
      <alignment/>
    </xf>
    <xf numFmtId="3" fontId="14" fillId="0" borderId="33" xfId="0" applyNumberFormat="1" applyFont="1" applyBorder="1" applyAlignment="1">
      <alignment/>
    </xf>
    <xf numFmtId="3" fontId="18" fillId="33" borderId="33" xfId="0" applyNumberFormat="1" applyFont="1" applyFill="1" applyBorder="1" applyAlignment="1">
      <alignment/>
    </xf>
    <xf numFmtId="3" fontId="20" fillId="0" borderId="50" xfId="0" applyNumberFormat="1" applyFont="1" applyBorder="1" applyAlignment="1">
      <alignment/>
    </xf>
    <xf numFmtId="3" fontId="20" fillId="0" borderId="33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16" fillId="33" borderId="51" xfId="0" applyNumberFormat="1" applyFont="1" applyFill="1" applyBorder="1" applyAlignment="1">
      <alignment/>
    </xf>
    <xf numFmtId="3" fontId="27" fillId="0" borderId="42" xfId="0" applyNumberFormat="1" applyFont="1" applyBorder="1" applyAlignment="1">
      <alignment/>
    </xf>
    <xf numFmtId="0" fontId="27" fillId="0" borderId="0" xfId="0" applyFont="1" applyAlignment="1">
      <alignment/>
    </xf>
    <xf numFmtId="3" fontId="14" fillId="0" borderId="42" xfId="0" applyNumberFormat="1" applyFont="1" applyBorder="1" applyAlignment="1">
      <alignment/>
    </xf>
    <xf numFmtId="0" fontId="28" fillId="0" borderId="0" xfId="0" applyFont="1" applyAlignment="1">
      <alignment vertical="top" wrapText="1"/>
    </xf>
    <xf numFmtId="0" fontId="21" fillId="0" borderId="42" xfId="0" applyFont="1" applyBorder="1" applyAlignment="1">
      <alignment horizontal="center" textRotation="180"/>
    </xf>
    <xf numFmtId="0" fontId="21" fillId="0" borderId="0" xfId="0" applyFont="1" applyBorder="1" applyAlignment="1">
      <alignment horizontal="center" textRotation="180"/>
    </xf>
    <xf numFmtId="0" fontId="3" fillId="0" borderId="52" xfId="0" applyFont="1" applyBorder="1" applyAlignment="1">
      <alignment/>
    </xf>
    <xf numFmtId="0" fontId="3" fillId="0" borderId="44" xfId="0" applyFont="1" applyBorder="1" applyAlignment="1">
      <alignment/>
    </xf>
    <xf numFmtId="3" fontId="18" fillId="33" borderId="36" xfId="0" applyNumberFormat="1" applyFont="1" applyFill="1" applyBorder="1" applyAlignment="1">
      <alignment/>
    </xf>
    <xf numFmtId="3" fontId="29" fillId="0" borderId="35" xfId="0" applyNumberFormat="1" applyFont="1" applyBorder="1" applyAlignment="1">
      <alignment/>
    </xf>
    <xf numFmtId="0" fontId="31" fillId="0" borderId="44" xfId="0" applyFont="1" applyBorder="1" applyAlignment="1">
      <alignment horizontal="center" vertical="top" wrapText="1"/>
    </xf>
    <xf numFmtId="0" fontId="31" fillId="0" borderId="18" xfId="0" applyFont="1" applyBorder="1" applyAlignment="1">
      <alignment horizontal="left" vertical="top" wrapText="1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19" fillId="0" borderId="42" xfId="0" applyFont="1" applyBorder="1" applyAlignment="1">
      <alignment horizontal="center"/>
    </xf>
    <xf numFmtId="3" fontId="20" fillId="0" borderId="42" xfId="0" applyNumberFormat="1" applyFont="1" applyBorder="1" applyAlignment="1">
      <alignment/>
    </xf>
    <xf numFmtId="4" fontId="34" fillId="0" borderId="12" xfId="0" applyNumberFormat="1" applyFont="1" applyBorder="1" applyAlignment="1">
      <alignment horizontal="justify" vertical="center"/>
    </xf>
    <xf numFmtId="0" fontId="3" fillId="0" borderId="44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9" fillId="0" borderId="55" xfId="0" applyFont="1" applyBorder="1" applyAlignment="1">
      <alignment horizontal="center"/>
    </xf>
    <xf numFmtId="0" fontId="11" fillId="0" borderId="14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8" fillId="0" borderId="43" xfId="0" applyFont="1" applyBorder="1" applyAlignment="1">
      <alignment horizontal="center" vertical="center"/>
    </xf>
    <xf numFmtId="0" fontId="11" fillId="0" borderId="29" xfId="0" applyFont="1" applyBorder="1" applyAlignment="1">
      <alignment horizontal="left" vertical="top" wrapText="1"/>
    </xf>
    <xf numFmtId="0" fontId="9" fillId="0" borderId="43" xfId="0" applyFont="1" applyBorder="1" applyAlignment="1">
      <alignment horizontal="center"/>
    </xf>
    <xf numFmtId="0" fontId="3" fillId="0" borderId="39" xfId="0" applyFont="1" applyBorder="1" applyAlignment="1">
      <alignment horizontal="left" vertical="top" wrapText="1"/>
    </xf>
    <xf numFmtId="0" fontId="19" fillId="0" borderId="43" xfId="0" applyFont="1" applyBorder="1" applyAlignment="1">
      <alignment horizontal="center"/>
    </xf>
    <xf numFmtId="0" fontId="16" fillId="33" borderId="56" xfId="0" applyFont="1" applyFill="1" applyBorder="1" applyAlignment="1">
      <alignment horizontal="center"/>
    </xf>
    <xf numFmtId="0" fontId="16" fillId="33" borderId="57" xfId="0" applyFont="1" applyFill="1" applyBorder="1" applyAlignment="1">
      <alignment horizontal="center"/>
    </xf>
    <xf numFmtId="0" fontId="16" fillId="33" borderId="58" xfId="0" applyFont="1" applyFill="1" applyBorder="1" applyAlignment="1">
      <alignment horizontal="center"/>
    </xf>
    <xf numFmtId="0" fontId="4" fillId="0" borderId="14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31" fillId="0" borderId="18" xfId="0" applyFont="1" applyBorder="1" applyAlignment="1">
      <alignment horizontal="justify" vertical="top" wrapText="1"/>
    </xf>
    <xf numFmtId="0" fontId="31" fillId="0" borderId="39" xfId="0" applyFont="1" applyBorder="1" applyAlignment="1">
      <alignment horizontal="justify" vertical="top" wrapText="1"/>
    </xf>
    <xf numFmtId="0" fontId="33" fillId="0" borderId="0" xfId="0" applyFont="1" applyBorder="1" applyAlignment="1">
      <alignment horizontal="center" vertical="center"/>
    </xf>
    <xf numFmtId="0" fontId="13" fillId="0" borderId="57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top" wrapText="1"/>
    </xf>
    <xf numFmtId="0" fontId="30" fillId="0" borderId="0" xfId="0" applyFont="1" applyAlignment="1">
      <alignment horizontal="right" vertical="top" wrapText="1"/>
    </xf>
    <xf numFmtId="0" fontId="32" fillId="0" borderId="0" xfId="0" applyFont="1" applyAlignment="1">
      <alignment horizontal="right" vertical="top" wrapText="1"/>
    </xf>
    <xf numFmtId="0" fontId="16" fillId="33" borderId="55" xfId="0" applyFont="1" applyFill="1" applyBorder="1" applyAlignment="1">
      <alignment horizontal="center"/>
    </xf>
    <xf numFmtId="0" fontId="15" fillId="0" borderId="11" xfId="0" applyFont="1" applyBorder="1" applyAlignment="1">
      <alignment/>
    </xf>
    <xf numFmtId="0" fontId="3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3" fontId="5" fillId="0" borderId="11" xfId="0" applyNumberFormat="1" applyFont="1" applyBorder="1" applyAlignment="1">
      <alignment/>
    </xf>
    <xf numFmtId="0" fontId="3" fillId="0" borderId="39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18" fillId="33" borderId="43" xfId="0" applyFont="1" applyFill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16" fillId="33" borderId="55" xfId="0" applyFont="1" applyFill="1" applyBorder="1" applyAlignment="1">
      <alignment horizontal="center"/>
    </xf>
    <xf numFmtId="3" fontId="3" fillId="0" borderId="11" xfId="0" applyNumberFormat="1" applyFont="1" applyBorder="1" applyAlignment="1">
      <alignment/>
    </xf>
    <xf numFmtId="3" fontId="5" fillId="0" borderId="49" xfId="0" applyNumberFormat="1" applyFont="1" applyBorder="1" applyAlignment="1">
      <alignment/>
    </xf>
    <xf numFmtId="0" fontId="3" fillId="0" borderId="39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3"/>
  <sheetViews>
    <sheetView view="pageBreakPreview" zoomScale="75" zoomScaleNormal="75" zoomScaleSheetLayoutView="75" zoomScalePageLayoutView="0" workbookViewId="0" topLeftCell="C79">
      <selection activeCell="L94" sqref="L94"/>
    </sheetView>
  </sheetViews>
  <sheetFormatPr defaultColWidth="9.00390625" defaultRowHeight="12.75"/>
  <cols>
    <col min="1" max="1" width="5.25390625" style="0" customWidth="1"/>
    <col min="2" max="2" width="8.00390625" style="0" customWidth="1"/>
    <col min="3" max="3" width="6.25390625" style="0" customWidth="1"/>
    <col min="4" max="4" width="28.625" style="0" customWidth="1"/>
    <col min="5" max="5" width="13.375" style="0" customWidth="1"/>
    <col min="6" max="6" width="14.00390625" style="0" customWidth="1"/>
    <col min="7" max="8" width="13.00390625" style="0" customWidth="1"/>
    <col min="9" max="9" width="11.75390625" style="0" customWidth="1"/>
    <col min="10" max="10" width="11.25390625" style="0" customWidth="1"/>
    <col min="11" max="11" width="11.125" style="0" customWidth="1"/>
    <col min="12" max="12" width="11.625" style="0" customWidth="1"/>
  </cols>
  <sheetData>
    <row r="1" spans="1:12" ht="25.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3">
        <v>2008</v>
      </c>
      <c r="H1" s="3">
        <v>2009</v>
      </c>
      <c r="I1" s="3">
        <v>2010</v>
      </c>
      <c r="J1" s="3">
        <v>2011</v>
      </c>
      <c r="K1" s="3">
        <v>2012</v>
      </c>
      <c r="L1" s="6">
        <v>2013</v>
      </c>
    </row>
    <row r="2" spans="1:12" ht="15.75">
      <c r="A2" s="7">
        <v>600</v>
      </c>
      <c r="B2" s="8">
        <v>60016</v>
      </c>
      <c r="C2" s="8">
        <v>6050</v>
      </c>
      <c r="D2" s="9" t="s">
        <v>6</v>
      </c>
      <c r="E2" s="10"/>
      <c r="F2" s="11"/>
      <c r="G2" s="11"/>
      <c r="H2" s="11"/>
      <c r="I2" s="11"/>
      <c r="J2" s="11"/>
      <c r="K2" s="11"/>
      <c r="L2" s="12"/>
    </row>
    <row r="3" spans="1:12" ht="13.5" customHeight="1">
      <c r="A3" s="13"/>
      <c r="B3" s="14"/>
      <c r="C3" s="14"/>
      <c r="D3" s="158" t="s">
        <v>7</v>
      </c>
      <c r="E3" s="15">
        <f>SUM(G3:L3)</f>
        <v>2000000</v>
      </c>
      <c r="F3" s="16" t="s">
        <v>8</v>
      </c>
      <c r="G3" s="17"/>
      <c r="H3" s="17"/>
      <c r="I3" s="18">
        <v>500000</v>
      </c>
      <c r="J3" s="18">
        <v>500000</v>
      </c>
      <c r="K3" s="18">
        <v>500000</v>
      </c>
      <c r="L3" s="19">
        <v>500000</v>
      </c>
    </row>
    <row r="4" spans="1:12" ht="13.5" customHeight="1">
      <c r="A4" s="13"/>
      <c r="B4" s="14"/>
      <c r="C4" s="14"/>
      <c r="D4" s="158"/>
      <c r="E4" s="20">
        <f>SUM(G4:L4)</f>
        <v>0</v>
      </c>
      <c r="F4" s="21" t="s">
        <v>9</v>
      </c>
      <c r="G4" s="22"/>
      <c r="H4" s="22"/>
      <c r="I4" s="22"/>
      <c r="J4" s="22"/>
      <c r="K4" s="22"/>
      <c r="L4" s="23"/>
    </row>
    <row r="5" spans="1:12" ht="13.5" customHeight="1">
      <c r="A5" s="13"/>
      <c r="B5" s="14"/>
      <c r="C5" s="14"/>
      <c r="D5" s="158"/>
      <c r="E5" s="20">
        <f>SUM(G5:L5)</f>
        <v>0</v>
      </c>
      <c r="F5" s="21" t="s">
        <v>10</v>
      </c>
      <c r="G5" s="22"/>
      <c r="H5" s="22"/>
      <c r="I5" s="22"/>
      <c r="J5" s="22"/>
      <c r="K5" s="22"/>
      <c r="L5" s="23"/>
    </row>
    <row r="6" spans="1:12" ht="24" customHeight="1">
      <c r="A6" s="13"/>
      <c r="B6" s="14"/>
      <c r="C6" s="14"/>
      <c r="D6" s="158"/>
      <c r="E6" s="20">
        <f>SUM(G6:L6)</f>
        <v>0</v>
      </c>
      <c r="F6" s="24" t="s">
        <v>11</v>
      </c>
      <c r="G6" s="22"/>
      <c r="H6" s="22"/>
      <c r="I6" s="22"/>
      <c r="J6" s="22"/>
      <c r="K6" s="22"/>
      <c r="L6" s="23"/>
    </row>
    <row r="7" spans="1:12" ht="38.25" customHeight="1">
      <c r="A7" s="13"/>
      <c r="B7" s="14"/>
      <c r="C7" s="14"/>
      <c r="D7" s="158"/>
      <c r="E7" s="25">
        <f>SUM(G7:L7)</f>
        <v>0</v>
      </c>
      <c r="F7" s="26" t="s">
        <v>12</v>
      </c>
      <c r="G7" s="27"/>
      <c r="H7" s="27"/>
      <c r="I7" s="27"/>
      <c r="J7" s="27"/>
      <c r="K7" s="27"/>
      <c r="L7" s="28"/>
    </row>
    <row r="8" spans="1:12" ht="38.25" customHeight="1">
      <c r="A8" s="13"/>
      <c r="B8" s="14"/>
      <c r="C8" s="14"/>
      <c r="D8" s="158"/>
      <c r="E8" s="29">
        <f>SUM(E3:E7)</f>
        <v>2000000</v>
      </c>
      <c r="F8" s="30" t="s">
        <v>13</v>
      </c>
      <c r="G8" s="29">
        <f aca="true" t="shared" si="0" ref="G8:L8">SUM(G3:G7)</f>
        <v>0</v>
      </c>
      <c r="H8" s="29">
        <f t="shared" si="0"/>
        <v>0</v>
      </c>
      <c r="I8" s="29">
        <f t="shared" si="0"/>
        <v>500000</v>
      </c>
      <c r="J8" s="29">
        <f t="shared" si="0"/>
        <v>500000</v>
      </c>
      <c r="K8" s="29">
        <f t="shared" si="0"/>
        <v>500000</v>
      </c>
      <c r="L8" s="31">
        <f t="shared" si="0"/>
        <v>500000</v>
      </c>
    </row>
    <row r="9" spans="1:12" ht="14.25" customHeight="1">
      <c r="A9" s="32"/>
      <c r="B9" s="33"/>
      <c r="C9" s="33"/>
      <c r="D9" s="159" t="s">
        <v>14</v>
      </c>
      <c r="E9" s="34">
        <f>SUM(G9:L9)</f>
        <v>1200000</v>
      </c>
      <c r="F9" s="35" t="s">
        <v>8</v>
      </c>
      <c r="G9" s="36"/>
      <c r="H9" s="37">
        <v>600000</v>
      </c>
      <c r="I9" s="37">
        <v>600000</v>
      </c>
      <c r="J9" s="36"/>
      <c r="K9" s="36"/>
      <c r="L9" s="38"/>
    </row>
    <row r="10" spans="1:12" ht="13.5" customHeight="1">
      <c r="A10" s="32"/>
      <c r="B10" s="33"/>
      <c r="C10" s="33"/>
      <c r="D10" s="159"/>
      <c r="E10" s="20">
        <f>SUM(G10:L10)</f>
        <v>0</v>
      </c>
      <c r="F10" s="21" t="s">
        <v>9</v>
      </c>
      <c r="G10" s="22"/>
      <c r="H10" s="22"/>
      <c r="I10" s="22"/>
      <c r="J10" s="22"/>
      <c r="K10" s="22"/>
      <c r="L10" s="23"/>
    </row>
    <row r="11" spans="1:12" ht="13.5" customHeight="1">
      <c r="A11" s="32"/>
      <c r="B11" s="33"/>
      <c r="C11" s="33"/>
      <c r="D11" s="159"/>
      <c r="E11" s="20">
        <f>SUM(G11:L11)</f>
        <v>0</v>
      </c>
      <c r="F11" s="21" t="s">
        <v>10</v>
      </c>
      <c r="G11" s="22"/>
      <c r="H11" s="22"/>
      <c r="I11" s="22"/>
      <c r="J11" s="22"/>
      <c r="K11" s="22"/>
      <c r="L11" s="23"/>
    </row>
    <row r="12" spans="1:12" ht="24.75" customHeight="1">
      <c r="A12" s="32"/>
      <c r="B12" s="33"/>
      <c r="C12" s="33"/>
      <c r="D12" s="159"/>
      <c r="E12" s="20">
        <f>SUM(G12:L12)</f>
        <v>0</v>
      </c>
      <c r="F12" s="24" t="s">
        <v>11</v>
      </c>
      <c r="G12" s="22"/>
      <c r="H12" s="22"/>
      <c r="I12" s="22"/>
      <c r="J12" s="22"/>
      <c r="K12" s="22"/>
      <c r="L12" s="23"/>
    </row>
    <row r="13" spans="1:12" ht="39.75" customHeight="1">
      <c r="A13" s="32"/>
      <c r="B13" s="33"/>
      <c r="C13" s="33"/>
      <c r="D13" s="159"/>
      <c r="E13" s="25">
        <f>SUM(G13:L13)</f>
        <v>0</v>
      </c>
      <c r="F13" s="26" t="s">
        <v>12</v>
      </c>
      <c r="G13" s="27"/>
      <c r="H13" s="27"/>
      <c r="I13" s="27"/>
      <c r="J13" s="27"/>
      <c r="K13" s="27"/>
      <c r="L13" s="28"/>
    </row>
    <row r="14" spans="1:12" ht="38.25" customHeight="1">
      <c r="A14" s="13"/>
      <c r="B14" s="14"/>
      <c r="C14" s="14"/>
      <c r="D14" s="159"/>
      <c r="E14" s="29">
        <f>SUM(E9:E13)</f>
        <v>1200000</v>
      </c>
      <c r="F14" s="30" t="s">
        <v>13</v>
      </c>
      <c r="G14" s="29">
        <f aca="true" t="shared" si="1" ref="G14:L14">SUM(G9:G13)</f>
        <v>0</v>
      </c>
      <c r="H14" s="29">
        <f t="shared" si="1"/>
        <v>600000</v>
      </c>
      <c r="I14" s="29">
        <f t="shared" si="1"/>
        <v>600000</v>
      </c>
      <c r="J14" s="29">
        <f t="shared" si="1"/>
        <v>0</v>
      </c>
      <c r="K14" s="29">
        <f t="shared" si="1"/>
        <v>0</v>
      </c>
      <c r="L14" s="31">
        <f t="shared" si="1"/>
        <v>0</v>
      </c>
    </row>
    <row r="15" spans="1:12" ht="15" customHeight="1">
      <c r="A15" s="32"/>
      <c r="B15" s="33"/>
      <c r="C15" s="33"/>
      <c r="D15" s="160" t="s">
        <v>15</v>
      </c>
      <c r="E15" s="34">
        <f>SUM(G15:L15)</f>
        <v>200000</v>
      </c>
      <c r="F15" s="35" t="s">
        <v>8</v>
      </c>
      <c r="G15" s="39">
        <v>200000</v>
      </c>
      <c r="H15" s="36"/>
      <c r="I15" s="36"/>
      <c r="J15" s="36"/>
      <c r="K15" s="36"/>
      <c r="L15" s="38"/>
    </row>
    <row r="16" spans="1:12" ht="12.75" customHeight="1">
      <c r="A16" s="32"/>
      <c r="B16" s="33"/>
      <c r="C16" s="33"/>
      <c r="D16" s="160"/>
      <c r="E16" s="20">
        <f>SUM(G16:L16)</f>
        <v>0</v>
      </c>
      <c r="F16" s="21" t="s">
        <v>9</v>
      </c>
      <c r="G16" s="22"/>
      <c r="H16" s="22"/>
      <c r="I16" s="22"/>
      <c r="J16" s="22"/>
      <c r="K16" s="22"/>
      <c r="L16" s="23"/>
    </row>
    <row r="17" spans="1:12" ht="14.25" customHeight="1">
      <c r="A17" s="32"/>
      <c r="B17" s="33"/>
      <c r="C17" s="33"/>
      <c r="D17" s="160"/>
      <c r="E17" s="20">
        <f>SUM(G17:L17)</f>
        <v>0</v>
      </c>
      <c r="F17" s="21" t="s">
        <v>10</v>
      </c>
      <c r="G17" s="22"/>
      <c r="H17" s="22"/>
      <c r="I17" s="22"/>
      <c r="J17" s="22"/>
      <c r="K17" s="22"/>
      <c r="L17" s="23"/>
    </row>
    <row r="18" spans="1:12" ht="23.25" customHeight="1">
      <c r="A18" s="32"/>
      <c r="B18" s="33"/>
      <c r="C18" s="33"/>
      <c r="D18" s="160"/>
      <c r="E18" s="20">
        <f>SUM(G18:L18)</f>
        <v>0</v>
      </c>
      <c r="F18" s="24" t="s">
        <v>11</v>
      </c>
      <c r="G18" s="22"/>
      <c r="H18" s="22"/>
      <c r="I18" s="22"/>
      <c r="J18" s="22"/>
      <c r="K18" s="22"/>
      <c r="L18" s="23"/>
    </row>
    <row r="19" spans="1:12" ht="39" customHeight="1">
      <c r="A19" s="32"/>
      <c r="B19" s="33"/>
      <c r="C19" s="33"/>
      <c r="D19" s="160"/>
      <c r="E19" s="25">
        <f>SUM(G19:L19)</f>
        <v>0</v>
      </c>
      <c r="F19" s="26" t="s">
        <v>12</v>
      </c>
      <c r="G19" s="27"/>
      <c r="H19" s="27"/>
      <c r="I19" s="27"/>
      <c r="J19" s="27"/>
      <c r="K19" s="27"/>
      <c r="L19" s="28"/>
    </row>
    <row r="20" spans="1:12" ht="38.25" customHeight="1">
      <c r="A20" s="13"/>
      <c r="B20" s="14"/>
      <c r="C20" s="14"/>
      <c r="D20" s="160"/>
      <c r="E20" s="40">
        <f>SUM(E15:E19)</f>
        <v>200000</v>
      </c>
      <c r="F20" s="41" t="s">
        <v>13</v>
      </c>
      <c r="G20" s="40">
        <f aca="true" t="shared" si="2" ref="G20:L20">SUM(G15:G19)</f>
        <v>200000</v>
      </c>
      <c r="H20" s="40">
        <f t="shared" si="2"/>
        <v>0</v>
      </c>
      <c r="I20" s="40">
        <f t="shared" si="2"/>
        <v>0</v>
      </c>
      <c r="J20" s="40">
        <f t="shared" si="2"/>
        <v>0</v>
      </c>
      <c r="K20" s="40">
        <f t="shared" si="2"/>
        <v>0</v>
      </c>
      <c r="L20" s="42">
        <f t="shared" si="2"/>
        <v>0</v>
      </c>
    </row>
    <row r="21" spans="1:12" ht="15">
      <c r="A21" s="161" t="s">
        <v>16</v>
      </c>
      <c r="B21" s="161"/>
      <c r="C21" s="161"/>
      <c r="D21" s="161"/>
      <c r="E21" s="43">
        <f>SUM(E8,E14,E20)</f>
        <v>3400000</v>
      </c>
      <c r="F21" s="44"/>
      <c r="G21" s="43">
        <f aca="true" t="shared" si="3" ref="G21:L21">SUM(G8,G14,G20)</f>
        <v>200000</v>
      </c>
      <c r="H21" s="43">
        <f t="shared" si="3"/>
        <v>600000</v>
      </c>
      <c r="I21" s="43">
        <f t="shared" si="3"/>
        <v>1100000</v>
      </c>
      <c r="J21" s="43">
        <f t="shared" si="3"/>
        <v>500000</v>
      </c>
      <c r="K21" s="43">
        <f t="shared" si="3"/>
        <v>500000</v>
      </c>
      <c r="L21" s="45">
        <f t="shared" si="3"/>
        <v>500000</v>
      </c>
    </row>
    <row r="22" spans="1:12" ht="15">
      <c r="A22" s="46"/>
      <c r="B22" s="46"/>
      <c r="C22" s="46"/>
      <c r="D22" s="46"/>
      <c r="E22" s="47"/>
      <c r="F22" s="48"/>
      <c r="G22" s="47"/>
      <c r="H22" s="47"/>
      <c r="I22" s="47"/>
      <c r="J22" s="47"/>
      <c r="K22" s="47"/>
      <c r="L22" s="49">
        <v>1</v>
      </c>
    </row>
    <row r="23" spans="1:12" ht="25.5">
      <c r="A23" s="1" t="s">
        <v>0</v>
      </c>
      <c r="B23" s="2" t="s">
        <v>1</v>
      </c>
      <c r="C23" s="2" t="s">
        <v>2</v>
      </c>
      <c r="D23" s="3" t="s">
        <v>3</v>
      </c>
      <c r="E23" s="4" t="s">
        <v>4</v>
      </c>
      <c r="F23" s="5" t="s">
        <v>5</v>
      </c>
      <c r="G23" s="3">
        <v>2008</v>
      </c>
      <c r="H23" s="3">
        <v>2009</v>
      </c>
      <c r="I23" s="3">
        <v>2010</v>
      </c>
      <c r="J23" s="3">
        <v>2011</v>
      </c>
      <c r="K23" s="3">
        <v>2012</v>
      </c>
      <c r="L23" s="6">
        <v>2013</v>
      </c>
    </row>
    <row r="24" spans="1:12" ht="15.75">
      <c r="A24" s="7">
        <v>600</v>
      </c>
      <c r="B24" s="8">
        <v>60016</v>
      </c>
      <c r="C24" s="8">
        <v>6050</v>
      </c>
      <c r="D24" s="9" t="s">
        <v>6</v>
      </c>
      <c r="E24" s="10"/>
      <c r="F24" s="11"/>
      <c r="G24" s="11"/>
      <c r="H24" s="11"/>
      <c r="I24" s="11"/>
      <c r="J24" s="11"/>
      <c r="K24" s="11"/>
      <c r="L24" s="12"/>
    </row>
    <row r="25" spans="1:12" ht="13.5" customHeight="1">
      <c r="A25" s="13"/>
      <c r="B25" s="14"/>
      <c r="C25" s="14"/>
      <c r="D25" s="158" t="s">
        <v>17</v>
      </c>
      <c r="E25" s="15">
        <f>SUM(G25:L25)</f>
        <v>1000000</v>
      </c>
      <c r="F25" s="16" t="s">
        <v>8</v>
      </c>
      <c r="G25" s="18"/>
      <c r="H25" s="17">
        <v>1000000</v>
      </c>
      <c r="I25" s="17"/>
      <c r="J25" s="17"/>
      <c r="K25" s="17"/>
      <c r="L25" s="50"/>
    </row>
    <row r="26" spans="1:12" ht="13.5" customHeight="1">
      <c r="A26" s="13"/>
      <c r="B26" s="14"/>
      <c r="C26" s="14"/>
      <c r="D26" s="158"/>
      <c r="E26" s="20">
        <f>SUM(G26:L26)</f>
        <v>0</v>
      </c>
      <c r="F26" s="21" t="s">
        <v>9</v>
      </c>
      <c r="G26" s="22"/>
      <c r="H26" s="22"/>
      <c r="I26" s="22"/>
      <c r="J26" s="22"/>
      <c r="K26" s="22"/>
      <c r="L26" s="23"/>
    </row>
    <row r="27" spans="1:12" ht="13.5" customHeight="1">
      <c r="A27" s="13"/>
      <c r="B27" s="14"/>
      <c r="C27" s="14"/>
      <c r="D27" s="158"/>
      <c r="E27" s="20">
        <f>SUM(G27:L27)</f>
        <v>0</v>
      </c>
      <c r="F27" s="21" t="s">
        <v>10</v>
      </c>
      <c r="G27" s="22"/>
      <c r="H27" s="22"/>
      <c r="I27" s="22"/>
      <c r="J27" s="22"/>
      <c r="K27" s="22"/>
      <c r="L27" s="23"/>
    </row>
    <row r="28" spans="1:12" ht="24" customHeight="1">
      <c r="A28" s="13"/>
      <c r="B28" s="14"/>
      <c r="C28" s="14"/>
      <c r="D28" s="158"/>
      <c r="E28" s="20">
        <f>SUM(G28:L28)</f>
        <v>0</v>
      </c>
      <c r="F28" s="24" t="s">
        <v>11</v>
      </c>
      <c r="G28" s="22"/>
      <c r="H28" s="22"/>
      <c r="I28" s="22"/>
      <c r="J28" s="22"/>
      <c r="K28" s="22"/>
      <c r="L28" s="23"/>
    </row>
    <row r="29" spans="1:12" ht="38.25" customHeight="1">
      <c r="A29" s="13"/>
      <c r="B29" s="14"/>
      <c r="C29" s="14"/>
      <c r="D29" s="158"/>
      <c r="E29" s="25">
        <f>SUM(G29:L29)</f>
        <v>0</v>
      </c>
      <c r="F29" s="26" t="s">
        <v>12</v>
      </c>
      <c r="G29" s="27"/>
      <c r="H29" s="27"/>
      <c r="I29" s="27"/>
      <c r="J29" s="27"/>
      <c r="K29" s="27"/>
      <c r="L29" s="28"/>
    </row>
    <row r="30" spans="1:12" ht="38.25" customHeight="1">
      <c r="A30" s="13"/>
      <c r="B30" s="14"/>
      <c r="C30" s="14"/>
      <c r="D30" s="158"/>
      <c r="E30" s="29">
        <f>SUM(E25:E29)</f>
        <v>1000000</v>
      </c>
      <c r="F30" s="30" t="s">
        <v>13</v>
      </c>
      <c r="G30" s="29">
        <f aca="true" t="shared" si="4" ref="G30:L30">SUM(G25:G29)</f>
        <v>0</v>
      </c>
      <c r="H30" s="29">
        <f t="shared" si="4"/>
        <v>1000000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31">
        <f t="shared" si="4"/>
        <v>0</v>
      </c>
    </row>
    <row r="31" spans="1:12" ht="14.25" customHeight="1">
      <c r="A31" s="32"/>
      <c r="B31" s="33"/>
      <c r="C31" s="33"/>
      <c r="D31" s="159" t="s">
        <v>18</v>
      </c>
      <c r="E31" s="34">
        <f>SUM(G31:L31)</f>
        <v>400000</v>
      </c>
      <c r="F31" s="35" t="s">
        <v>8</v>
      </c>
      <c r="G31" s="36"/>
      <c r="H31" s="36"/>
      <c r="I31" s="36">
        <v>400000</v>
      </c>
      <c r="J31" s="36"/>
      <c r="K31" s="36"/>
      <c r="L31" s="38"/>
    </row>
    <row r="32" spans="1:12" ht="13.5" customHeight="1">
      <c r="A32" s="32"/>
      <c r="B32" s="33"/>
      <c r="C32" s="33"/>
      <c r="D32" s="159"/>
      <c r="E32" s="20">
        <f>SUM(G32:L32)</f>
        <v>0</v>
      </c>
      <c r="F32" s="21" t="s">
        <v>9</v>
      </c>
      <c r="G32" s="22"/>
      <c r="H32" s="22"/>
      <c r="I32" s="22"/>
      <c r="J32" s="22"/>
      <c r="K32" s="22"/>
      <c r="L32" s="23"/>
    </row>
    <row r="33" spans="1:12" ht="13.5" customHeight="1">
      <c r="A33" s="32"/>
      <c r="B33" s="33"/>
      <c r="C33" s="33"/>
      <c r="D33" s="159"/>
      <c r="E33" s="20">
        <f>SUM(G33:L33)</f>
        <v>0</v>
      </c>
      <c r="F33" s="21" t="s">
        <v>10</v>
      </c>
      <c r="G33" s="22"/>
      <c r="H33" s="22"/>
      <c r="I33" s="22"/>
      <c r="J33" s="22"/>
      <c r="K33" s="22"/>
      <c r="L33" s="23"/>
    </row>
    <row r="34" spans="1:12" ht="24.75" customHeight="1">
      <c r="A34" s="32"/>
      <c r="B34" s="33"/>
      <c r="C34" s="33"/>
      <c r="D34" s="159"/>
      <c r="E34" s="20">
        <f>SUM(G34:L34)</f>
        <v>0</v>
      </c>
      <c r="F34" s="24" t="s">
        <v>11</v>
      </c>
      <c r="G34" s="22"/>
      <c r="H34" s="22"/>
      <c r="I34" s="22"/>
      <c r="J34" s="22"/>
      <c r="K34" s="22"/>
      <c r="L34" s="23"/>
    </row>
    <row r="35" spans="1:12" ht="39.75" customHeight="1">
      <c r="A35" s="32"/>
      <c r="B35" s="33"/>
      <c r="C35" s="33"/>
      <c r="D35" s="159"/>
      <c r="E35" s="25">
        <f>SUM(G35:L35)</f>
        <v>0</v>
      </c>
      <c r="F35" s="26" t="s">
        <v>12</v>
      </c>
      <c r="G35" s="27"/>
      <c r="H35" s="27"/>
      <c r="I35" s="27"/>
      <c r="J35" s="27"/>
      <c r="K35" s="27"/>
      <c r="L35" s="28"/>
    </row>
    <row r="36" spans="1:12" ht="38.25" customHeight="1">
      <c r="A36" s="13"/>
      <c r="B36" s="14"/>
      <c r="C36" s="14"/>
      <c r="D36" s="159"/>
      <c r="E36" s="29">
        <f>SUM(E31:E35)</f>
        <v>400000</v>
      </c>
      <c r="F36" s="30" t="s">
        <v>13</v>
      </c>
      <c r="G36" s="29">
        <f aca="true" t="shared" si="5" ref="G36:L36">SUM(G31:G35)</f>
        <v>0</v>
      </c>
      <c r="H36" s="29">
        <f t="shared" si="5"/>
        <v>0</v>
      </c>
      <c r="I36" s="29">
        <f t="shared" si="5"/>
        <v>400000</v>
      </c>
      <c r="J36" s="29">
        <f t="shared" si="5"/>
        <v>0</v>
      </c>
      <c r="K36" s="29">
        <f t="shared" si="5"/>
        <v>0</v>
      </c>
      <c r="L36" s="31">
        <f t="shared" si="5"/>
        <v>0</v>
      </c>
    </row>
    <row r="37" spans="1:12" ht="15" customHeight="1">
      <c r="A37" s="32"/>
      <c r="B37" s="33"/>
      <c r="C37" s="33"/>
      <c r="D37" s="160" t="s">
        <v>19</v>
      </c>
      <c r="E37" s="34">
        <f>SUM(G37:L37)</f>
        <v>800000</v>
      </c>
      <c r="F37" s="35" t="s">
        <v>8</v>
      </c>
      <c r="G37" s="36">
        <v>800000</v>
      </c>
      <c r="H37" s="36"/>
      <c r="I37" s="36"/>
      <c r="J37" s="36"/>
      <c r="K37" s="36"/>
      <c r="L37" s="38"/>
    </row>
    <row r="38" spans="1:12" ht="12.75" customHeight="1">
      <c r="A38" s="32"/>
      <c r="B38" s="33"/>
      <c r="C38" s="33"/>
      <c r="D38" s="160"/>
      <c r="E38" s="20">
        <f>SUM(G38:L38)</f>
        <v>0</v>
      </c>
      <c r="F38" s="21" t="s">
        <v>9</v>
      </c>
      <c r="G38" s="22"/>
      <c r="H38" s="22"/>
      <c r="I38" s="22"/>
      <c r="J38" s="22"/>
      <c r="K38" s="22"/>
      <c r="L38" s="23"/>
    </row>
    <row r="39" spans="1:12" ht="14.25" customHeight="1">
      <c r="A39" s="32"/>
      <c r="B39" s="33"/>
      <c r="C39" s="33"/>
      <c r="D39" s="160"/>
      <c r="E39" s="20">
        <f>SUM(G39:L39)</f>
        <v>0</v>
      </c>
      <c r="F39" s="21" t="s">
        <v>10</v>
      </c>
      <c r="G39" s="22"/>
      <c r="H39" s="22"/>
      <c r="I39" s="22"/>
      <c r="J39" s="22"/>
      <c r="K39" s="22"/>
      <c r="L39" s="23"/>
    </row>
    <row r="40" spans="1:12" ht="23.25" customHeight="1">
      <c r="A40" s="32"/>
      <c r="B40" s="33"/>
      <c r="C40" s="33"/>
      <c r="D40" s="160"/>
      <c r="E40" s="20">
        <f>SUM(G40:L40)</f>
        <v>0</v>
      </c>
      <c r="F40" s="24" t="s">
        <v>11</v>
      </c>
      <c r="G40" s="22"/>
      <c r="H40" s="22"/>
      <c r="I40" s="22"/>
      <c r="J40" s="22"/>
      <c r="K40" s="22"/>
      <c r="L40" s="23"/>
    </row>
    <row r="41" spans="1:12" ht="39" customHeight="1">
      <c r="A41" s="32"/>
      <c r="B41" s="33"/>
      <c r="C41" s="33"/>
      <c r="D41" s="160"/>
      <c r="E41" s="25">
        <f>SUM(G41:L41)</f>
        <v>0</v>
      </c>
      <c r="F41" s="26" t="s">
        <v>12</v>
      </c>
      <c r="G41" s="27"/>
      <c r="H41" s="27"/>
      <c r="I41" s="27"/>
      <c r="J41" s="27"/>
      <c r="K41" s="27"/>
      <c r="L41" s="28"/>
    </row>
    <row r="42" spans="1:12" ht="38.25" customHeight="1">
      <c r="A42" s="13"/>
      <c r="B42" s="14"/>
      <c r="C42" s="14"/>
      <c r="D42" s="160"/>
      <c r="E42" s="40">
        <f>SUM(E37:E41)</f>
        <v>800000</v>
      </c>
      <c r="F42" s="41" t="s">
        <v>13</v>
      </c>
      <c r="G42" s="40">
        <f aca="true" t="shared" si="6" ref="G42:L42">SUM(G37:G41)</f>
        <v>800000</v>
      </c>
      <c r="H42" s="40">
        <f t="shared" si="6"/>
        <v>0</v>
      </c>
      <c r="I42" s="40">
        <f t="shared" si="6"/>
        <v>0</v>
      </c>
      <c r="J42" s="40">
        <f t="shared" si="6"/>
        <v>0</v>
      </c>
      <c r="K42" s="40">
        <f t="shared" si="6"/>
        <v>0</v>
      </c>
      <c r="L42" s="42">
        <f t="shared" si="6"/>
        <v>0</v>
      </c>
    </row>
    <row r="43" spans="1:12" ht="15">
      <c r="A43" s="161" t="s">
        <v>16</v>
      </c>
      <c r="B43" s="161"/>
      <c r="C43" s="161"/>
      <c r="D43" s="161"/>
      <c r="E43" s="43">
        <f>SUM(E30+E36+E42)</f>
        <v>2200000</v>
      </c>
      <c r="F43" s="44"/>
      <c r="G43" s="43">
        <f>SUM(G30+G36+G42)</f>
        <v>800000</v>
      </c>
      <c r="H43" s="43">
        <f>SUM(H30+H36+H42)</f>
        <v>1000000</v>
      </c>
      <c r="I43" s="43">
        <f>SUM(I30+I36+I42)</f>
        <v>400000</v>
      </c>
      <c r="J43" s="43">
        <v>0</v>
      </c>
      <c r="K43" s="43">
        <v>0</v>
      </c>
      <c r="L43" s="45">
        <v>0</v>
      </c>
    </row>
    <row r="44" spans="1:12" ht="15">
      <c r="A44" s="46"/>
      <c r="B44" s="46"/>
      <c r="C44" s="46"/>
      <c r="D44" s="46"/>
      <c r="E44" s="47"/>
      <c r="F44" s="48"/>
      <c r="G44" s="47"/>
      <c r="H44" s="47"/>
      <c r="I44" s="47"/>
      <c r="J44" s="47"/>
      <c r="K44" s="47"/>
      <c r="L44" s="49">
        <v>2</v>
      </c>
    </row>
    <row r="45" spans="1:12" ht="25.5">
      <c r="A45" s="1" t="s">
        <v>0</v>
      </c>
      <c r="B45" s="2" t="s">
        <v>1</v>
      </c>
      <c r="C45" s="2" t="s">
        <v>2</v>
      </c>
      <c r="D45" s="3" t="s">
        <v>3</v>
      </c>
      <c r="E45" s="4" t="s">
        <v>4</v>
      </c>
      <c r="F45" s="5" t="s">
        <v>5</v>
      </c>
      <c r="G45" s="3">
        <v>2008</v>
      </c>
      <c r="H45" s="3">
        <v>2009</v>
      </c>
      <c r="I45" s="3">
        <v>2010</v>
      </c>
      <c r="J45" s="3">
        <v>2011</v>
      </c>
      <c r="K45" s="3">
        <v>2012</v>
      </c>
      <c r="L45" s="6">
        <v>2013</v>
      </c>
    </row>
    <row r="46" spans="1:12" ht="15.75">
      <c r="A46" s="7">
        <v>630</v>
      </c>
      <c r="B46" s="8">
        <v>63095</v>
      </c>
      <c r="C46" s="8">
        <v>6050</v>
      </c>
      <c r="D46" s="9" t="s">
        <v>20</v>
      </c>
      <c r="E46" s="10"/>
      <c r="F46" s="11"/>
      <c r="G46" s="11"/>
      <c r="H46" s="11"/>
      <c r="I46" s="11"/>
      <c r="J46" s="11"/>
      <c r="K46" s="11"/>
      <c r="L46" s="12"/>
    </row>
    <row r="47" spans="1:12" ht="15.75" customHeight="1">
      <c r="A47" s="13"/>
      <c r="B47" s="14"/>
      <c r="C47" s="14"/>
      <c r="D47" s="158" t="s">
        <v>21</v>
      </c>
      <c r="E47" s="15">
        <f>SUM(G47:L47)</f>
        <v>2500000</v>
      </c>
      <c r="F47" s="16" t="s">
        <v>8</v>
      </c>
      <c r="G47" s="18">
        <v>500000</v>
      </c>
      <c r="H47" s="17">
        <v>500000</v>
      </c>
      <c r="I47" s="17">
        <v>1500000</v>
      </c>
      <c r="J47" s="17"/>
      <c r="K47" s="17"/>
      <c r="L47" s="50"/>
    </row>
    <row r="48" spans="1:12" ht="15.75">
      <c r="A48" s="13"/>
      <c r="B48" s="14"/>
      <c r="C48" s="14"/>
      <c r="D48" s="158"/>
      <c r="E48" s="20">
        <f>SUM(G48:L48)</f>
        <v>0</v>
      </c>
      <c r="F48" s="21" t="s">
        <v>9</v>
      </c>
      <c r="G48" s="22"/>
      <c r="H48" s="22"/>
      <c r="I48" s="22"/>
      <c r="J48" s="22"/>
      <c r="K48" s="22"/>
      <c r="L48" s="23"/>
    </row>
    <row r="49" spans="1:12" ht="15.75">
      <c r="A49" s="13"/>
      <c r="B49" s="14"/>
      <c r="C49" s="14"/>
      <c r="D49" s="158"/>
      <c r="E49" s="20">
        <f>SUM(G49:L49)</f>
        <v>0</v>
      </c>
      <c r="F49" s="21" t="s">
        <v>10</v>
      </c>
      <c r="G49" s="22"/>
      <c r="H49" s="22"/>
      <c r="I49" s="22"/>
      <c r="J49" s="22"/>
      <c r="K49" s="22"/>
      <c r="L49" s="23"/>
    </row>
    <row r="50" spans="1:12" ht="25.5">
      <c r="A50" s="13"/>
      <c r="B50" s="14"/>
      <c r="C50" s="14"/>
      <c r="D50" s="158"/>
      <c r="E50" s="20">
        <f>SUM(G50:L50)</f>
        <v>0</v>
      </c>
      <c r="F50" s="24" t="s">
        <v>11</v>
      </c>
      <c r="G50" s="22"/>
      <c r="H50" s="22"/>
      <c r="I50" s="22"/>
      <c r="J50" s="22"/>
      <c r="K50" s="22"/>
      <c r="L50" s="23"/>
    </row>
    <row r="51" spans="1:12" ht="51">
      <c r="A51" s="13"/>
      <c r="B51" s="14"/>
      <c r="C51" s="14"/>
      <c r="D51" s="158"/>
      <c r="E51" s="25">
        <f>SUM(G51:L51)</f>
        <v>0</v>
      </c>
      <c r="F51" s="26" t="s">
        <v>12</v>
      </c>
      <c r="G51" s="27"/>
      <c r="H51" s="27"/>
      <c r="I51" s="27"/>
      <c r="J51" s="27"/>
      <c r="K51" s="27"/>
      <c r="L51" s="28"/>
    </row>
    <row r="52" spans="1:12" ht="38.25" customHeight="1">
      <c r="A52" s="13"/>
      <c r="B52" s="14"/>
      <c r="C52" s="14"/>
      <c r="D52" s="158"/>
      <c r="E52" s="29">
        <f>SUM(E47:E51)</f>
        <v>2500000</v>
      </c>
      <c r="F52" s="30" t="s">
        <v>13</v>
      </c>
      <c r="G52" s="29">
        <f aca="true" t="shared" si="7" ref="G52:L52">SUM(G47:G51)</f>
        <v>500000</v>
      </c>
      <c r="H52" s="29">
        <f t="shared" si="7"/>
        <v>500000</v>
      </c>
      <c r="I52" s="29">
        <f t="shared" si="7"/>
        <v>1500000</v>
      </c>
      <c r="J52" s="29">
        <f t="shared" si="7"/>
        <v>0</v>
      </c>
      <c r="K52" s="29">
        <f t="shared" si="7"/>
        <v>0</v>
      </c>
      <c r="L52" s="31">
        <f t="shared" si="7"/>
        <v>0</v>
      </c>
    </row>
    <row r="53" spans="1:12" ht="16.5" customHeight="1">
      <c r="A53" s="32"/>
      <c r="B53" s="33"/>
      <c r="C53" s="33"/>
      <c r="D53" s="160" t="s">
        <v>22</v>
      </c>
      <c r="E53" s="34">
        <f>SUM(G53:L53)</f>
        <v>2500000</v>
      </c>
      <c r="F53" s="35" t="s">
        <v>8</v>
      </c>
      <c r="G53" s="36">
        <v>500000</v>
      </c>
      <c r="H53" s="36">
        <v>500000</v>
      </c>
      <c r="I53" s="36">
        <v>1500000</v>
      </c>
      <c r="J53" s="36"/>
      <c r="K53" s="36"/>
      <c r="L53" s="38"/>
    </row>
    <row r="54" spans="1:12" ht="15.75">
      <c r="A54" s="32"/>
      <c r="B54" s="33"/>
      <c r="C54" s="33"/>
      <c r="D54" s="160"/>
      <c r="E54" s="20">
        <f>SUM(G54:L54)</f>
        <v>0</v>
      </c>
      <c r="F54" s="21" t="s">
        <v>9</v>
      </c>
      <c r="G54" s="22"/>
      <c r="H54" s="22"/>
      <c r="I54" s="22"/>
      <c r="J54" s="22"/>
      <c r="K54" s="22"/>
      <c r="L54" s="23"/>
    </row>
    <row r="55" spans="1:12" ht="15.75">
      <c r="A55" s="32"/>
      <c r="B55" s="33"/>
      <c r="C55" s="33"/>
      <c r="D55" s="160"/>
      <c r="E55" s="20">
        <f>SUM(G55:L55)</f>
        <v>0</v>
      </c>
      <c r="F55" s="21" t="s">
        <v>10</v>
      </c>
      <c r="G55" s="22"/>
      <c r="H55" s="22"/>
      <c r="I55" s="22"/>
      <c r="J55" s="22"/>
      <c r="K55" s="22"/>
      <c r="L55" s="23"/>
    </row>
    <row r="56" spans="1:12" ht="25.5">
      <c r="A56" s="32"/>
      <c r="B56" s="33"/>
      <c r="C56" s="33"/>
      <c r="D56" s="160"/>
      <c r="E56" s="20">
        <f>SUM(G56:L56)</f>
        <v>0</v>
      </c>
      <c r="F56" s="24" t="s">
        <v>11</v>
      </c>
      <c r="G56" s="22"/>
      <c r="H56" s="22"/>
      <c r="I56" s="22"/>
      <c r="J56" s="22"/>
      <c r="K56" s="22"/>
      <c r="L56" s="23"/>
    </row>
    <row r="57" spans="1:12" ht="51">
      <c r="A57" s="32"/>
      <c r="B57" s="33"/>
      <c r="C57" s="33"/>
      <c r="D57" s="160"/>
      <c r="E57" s="25">
        <f>SUM(G57:L57)</f>
        <v>0</v>
      </c>
      <c r="F57" s="26" t="s">
        <v>12</v>
      </c>
      <c r="G57" s="27"/>
      <c r="H57" s="27"/>
      <c r="I57" s="27"/>
      <c r="J57" s="27"/>
      <c r="K57" s="27"/>
      <c r="L57" s="28"/>
    </row>
    <row r="58" spans="1:12" ht="36.75" customHeight="1">
      <c r="A58" s="13"/>
      <c r="B58" s="14"/>
      <c r="C58" s="14"/>
      <c r="D58" s="160"/>
      <c r="E58" s="51">
        <f>SUM(E53:E57)</f>
        <v>2500000</v>
      </c>
      <c r="F58" s="52" t="s">
        <v>13</v>
      </c>
      <c r="G58" s="51">
        <f aca="true" t="shared" si="8" ref="G58:L58">SUM(G53:G57)</f>
        <v>500000</v>
      </c>
      <c r="H58" s="51">
        <f t="shared" si="8"/>
        <v>500000</v>
      </c>
      <c r="I58" s="51">
        <f t="shared" si="8"/>
        <v>1500000</v>
      </c>
      <c r="J58" s="51">
        <f t="shared" si="8"/>
        <v>0</v>
      </c>
      <c r="K58" s="51">
        <f t="shared" si="8"/>
        <v>0</v>
      </c>
      <c r="L58" s="53">
        <f t="shared" si="8"/>
        <v>0</v>
      </c>
    </row>
    <row r="59" spans="1:12" ht="14.25" customHeight="1">
      <c r="A59" s="161" t="s">
        <v>16</v>
      </c>
      <c r="B59" s="161"/>
      <c r="C59" s="161"/>
      <c r="D59" s="161"/>
      <c r="E59" s="43">
        <v>5000000</v>
      </c>
      <c r="F59" s="44"/>
      <c r="G59" s="43">
        <v>1000000</v>
      </c>
      <c r="H59" s="43">
        <v>1000000</v>
      </c>
      <c r="I59" s="43">
        <v>3000000</v>
      </c>
      <c r="J59" s="43">
        <f>SUM(J43+J52+J58)</f>
        <v>0</v>
      </c>
      <c r="K59" s="43">
        <v>0</v>
      </c>
      <c r="L59" s="45">
        <v>0</v>
      </c>
    </row>
    <row r="60" spans="1:12" ht="15">
      <c r="A60" s="46"/>
      <c r="B60" s="46"/>
      <c r="C60" s="46"/>
      <c r="D60" s="46"/>
      <c r="E60" s="47"/>
      <c r="F60" s="48"/>
      <c r="G60" s="47"/>
      <c r="H60" s="47"/>
      <c r="I60" s="47"/>
      <c r="J60" s="47"/>
      <c r="K60" s="47"/>
      <c r="L60" s="49">
        <v>3</v>
      </c>
    </row>
    <row r="63" spans="1:12" ht="23.25" customHeight="1">
      <c r="A63" s="1" t="s">
        <v>0</v>
      </c>
      <c r="B63" s="2" t="s">
        <v>1</v>
      </c>
      <c r="C63" s="2" t="s">
        <v>2</v>
      </c>
      <c r="D63" s="3" t="s">
        <v>3</v>
      </c>
      <c r="E63" s="4" t="s">
        <v>4</v>
      </c>
      <c r="F63" s="5" t="s">
        <v>5</v>
      </c>
      <c r="G63" s="3">
        <v>2008</v>
      </c>
      <c r="H63" s="3">
        <v>2009</v>
      </c>
      <c r="I63" s="3">
        <v>2010</v>
      </c>
      <c r="J63" s="3">
        <v>2011</v>
      </c>
      <c r="K63" s="3">
        <v>2012</v>
      </c>
      <c r="L63" s="6">
        <v>2013</v>
      </c>
    </row>
    <row r="64" spans="1:12" ht="18.75" customHeight="1">
      <c r="A64" s="7">
        <v>900</v>
      </c>
      <c r="B64" s="8">
        <v>90001</v>
      </c>
      <c r="C64" s="8">
        <v>6050</v>
      </c>
      <c r="D64" s="9" t="s">
        <v>23</v>
      </c>
      <c r="E64" s="10"/>
      <c r="F64" s="11"/>
      <c r="G64" s="11"/>
      <c r="H64" s="11"/>
      <c r="I64" s="11"/>
      <c r="J64" s="11"/>
      <c r="K64" s="11"/>
      <c r="L64" s="12"/>
    </row>
    <row r="65" spans="1:12" ht="15.75" customHeight="1">
      <c r="A65" s="13"/>
      <c r="B65" s="14"/>
      <c r="C65" s="14"/>
      <c r="D65" s="158" t="s">
        <v>24</v>
      </c>
      <c r="E65" s="15">
        <f>SUM(G65:L65)</f>
        <v>300000</v>
      </c>
      <c r="F65" s="16" t="s">
        <v>8</v>
      </c>
      <c r="G65" s="18">
        <v>150000</v>
      </c>
      <c r="H65" s="17">
        <v>150000</v>
      </c>
      <c r="I65" s="17"/>
      <c r="J65" s="17"/>
      <c r="K65" s="17"/>
      <c r="L65" s="50"/>
    </row>
    <row r="66" spans="1:12" ht="15.75">
      <c r="A66" s="13"/>
      <c r="B66" s="14"/>
      <c r="C66" s="14"/>
      <c r="D66" s="158"/>
      <c r="E66" s="20">
        <f>SUM(G66:L66)</f>
        <v>0</v>
      </c>
      <c r="F66" s="21" t="s">
        <v>9</v>
      </c>
      <c r="G66" s="22"/>
      <c r="H66" s="22"/>
      <c r="I66" s="22"/>
      <c r="J66" s="22"/>
      <c r="K66" s="22"/>
      <c r="L66" s="23"/>
    </row>
    <row r="67" spans="1:12" ht="15.75">
      <c r="A67" s="13"/>
      <c r="B67" s="14"/>
      <c r="C67" s="14"/>
      <c r="D67" s="158"/>
      <c r="E67" s="20">
        <f>SUM(G67:L67)</f>
        <v>0</v>
      </c>
      <c r="F67" s="21" t="s">
        <v>10</v>
      </c>
      <c r="G67" s="22"/>
      <c r="H67" s="22"/>
      <c r="I67" s="22"/>
      <c r="J67" s="22"/>
      <c r="K67" s="22"/>
      <c r="L67" s="23"/>
    </row>
    <row r="68" spans="1:12" ht="25.5">
      <c r="A68" s="13"/>
      <c r="B68" s="14"/>
      <c r="C68" s="14"/>
      <c r="D68" s="158"/>
      <c r="E68" s="20">
        <f>SUM(G68:L68)</f>
        <v>0</v>
      </c>
      <c r="F68" s="24" t="s">
        <v>11</v>
      </c>
      <c r="G68" s="22"/>
      <c r="H68" s="22"/>
      <c r="I68" s="22"/>
      <c r="J68" s="22"/>
      <c r="K68" s="22"/>
      <c r="L68" s="23"/>
    </row>
    <row r="69" spans="1:12" ht="51">
      <c r="A69" s="13"/>
      <c r="B69" s="14"/>
      <c r="C69" s="14"/>
      <c r="D69" s="158"/>
      <c r="E69" s="25">
        <f>SUM(G69:L69)</f>
        <v>0</v>
      </c>
      <c r="F69" s="26" t="s">
        <v>12</v>
      </c>
      <c r="G69" s="27"/>
      <c r="H69" s="27"/>
      <c r="I69" s="27"/>
      <c r="J69" s="27"/>
      <c r="K69" s="27"/>
      <c r="L69" s="28"/>
    </row>
    <row r="70" spans="1:12" ht="32.25" customHeight="1">
      <c r="A70" s="13"/>
      <c r="B70" s="14"/>
      <c r="C70" s="14"/>
      <c r="D70" s="158"/>
      <c r="E70" s="29">
        <f>SUM(E65:E69)</f>
        <v>300000</v>
      </c>
      <c r="F70" s="30" t="s">
        <v>13</v>
      </c>
      <c r="G70" s="29">
        <f aca="true" t="shared" si="9" ref="G70:L70">SUM(G65:G69)</f>
        <v>150000</v>
      </c>
      <c r="H70" s="29">
        <f t="shared" si="9"/>
        <v>150000</v>
      </c>
      <c r="I70" s="29">
        <f t="shared" si="9"/>
        <v>0</v>
      </c>
      <c r="J70" s="29">
        <f t="shared" si="9"/>
        <v>0</v>
      </c>
      <c r="K70" s="29">
        <f t="shared" si="9"/>
        <v>0</v>
      </c>
      <c r="L70" s="31">
        <f t="shared" si="9"/>
        <v>0</v>
      </c>
    </row>
    <row r="71" spans="1:12" ht="16.5" customHeight="1">
      <c r="A71" s="32"/>
      <c r="B71" s="33"/>
      <c r="C71" s="33"/>
      <c r="D71" s="159" t="s">
        <v>25</v>
      </c>
      <c r="E71" s="34">
        <f>SUM(G71:L71)</f>
        <v>300000</v>
      </c>
      <c r="F71" s="35" t="s">
        <v>8</v>
      </c>
      <c r="G71" s="36"/>
      <c r="H71" s="36">
        <v>300000</v>
      </c>
      <c r="I71" s="36"/>
      <c r="J71" s="36"/>
      <c r="K71" s="36"/>
      <c r="L71" s="38"/>
    </row>
    <row r="72" spans="1:12" ht="15.75">
      <c r="A72" s="32"/>
      <c r="B72" s="33"/>
      <c r="C72" s="33"/>
      <c r="D72" s="159"/>
      <c r="E72" s="20">
        <f>SUM(G72:L72)</f>
        <v>0</v>
      </c>
      <c r="F72" s="21" t="s">
        <v>9</v>
      </c>
      <c r="G72" s="22"/>
      <c r="H72" s="22"/>
      <c r="I72" s="22"/>
      <c r="J72" s="22"/>
      <c r="K72" s="22"/>
      <c r="L72" s="23"/>
    </row>
    <row r="73" spans="1:12" ht="15.75">
      <c r="A73" s="32"/>
      <c r="B73" s="33"/>
      <c r="C73" s="33"/>
      <c r="D73" s="159"/>
      <c r="E73" s="20">
        <f>SUM(G73:L73)</f>
        <v>0</v>
      </c>
      <c r="F73" s="21" t="s">
        <v>10</v>
      </c>
      <c r="G73" s="22"/>
      <c r="H73" s="22"/>
      <c r="I73" s="22"/>
      <c r="J73" s="22"/>
      <c r="K73" s="22"/>
      <c r="L73" s="23"/>
    </row>
    <row r="74" spans="1:12" ht="25.5">
      <c r="A74" s="32"/>
      <c r="B74" s="33"/>
      <c r="C74" s="33"/>
      <c r="D74" s="159"/>
      <c r="E74" s="20">
        <f>SUM(G74:L74)</f>
        <v>0</v>
      </c>
      <c r="F74" s="24" t="s">
        <v>11</v>
      </c>
      <c r="G74" s="22"/>
      <c r="H74" s="22"/>
      <c r="I74" s="22"/>
      <c r="J74" s="22"/>
      <c r="K74" s="22"/>
      <c r="L74" s="23"/>
    </row>
    <row r="75" spans="1:12" ht="51">
      <c r="A75" s="32"/>
      <c r="B75" s="33"/>
      <c r="C75" s="33"/>
      <c r="D75" s="159"/>
      <c r="E75" s="25">
        <f>SUM(G75:L75)</f>
        <v>0</v>
      </c>
      <c r="F75" s="26" t="s">
        <v>12</v>
      </c>
      <c r="G75" s="27"/>
      <c r="H75" s="27"/>
      <c r="I75" s="27"/>
      <c r="J75" s="27"/>
      <c r="K75" s="27"/>
      <c r="L75" s="28"/>
    </row>
    <row r="76" spans="1:12" ht="33" customHeight="1">
      <c r="A76" s="13"/>
      <c r="B76" s="14"/>
      <c r="C76" s="14"/>
      <c r="D76" s="159"/>
      <c r="E76" s="29">
        <f>SUM(E71:E75)</f>
        <v>300000</v>
      </c>
      <c r="F76" s="30" t="s">
        <v>13</v>
      </c>
      <c r="G76" s="29">
        <f aca="true" t="shared" si="10" ref="G76:L76">SUM(G71:G75)</f>
        <v>0</v>
      </c>
      <c r="H76" s="29">
        <f t="shared" si="10"/>
        <v>300000</v>
      </c>
      <c r="I76" s="29">
        <f t="shared" si="10"/>
        <v>0</v>
      </c>
      <c r="J76" s="29">
        <f t="shared" si="10"/>
        <v>0</v>
      </c>
      <c r="K76" s="29">
        <f t="shared" si="10"/>
        <v>0</v>
      </c>
      <c r="L76" s="31">
        <f t="shared" si="10"/>
        <v>0</v>
      </c>
    </row>
    <row r="77" spans="1:12" ht="16.5" customHeight="1">
      <c r="A77" s="32"/>
      <c r="B77" s="33"/>
      <c r="C77" s="33"/>
      <c r="D77" s="160" t="s">
        <v>26</v>
      </c>
      <c r="E77" s="34">
        <f>SUM(G77:L77)</f>
        <v>500000</v>
      </c>
      <c r="F77" s="35" t="s">
        <v>8</v>
      </c>
      <c r="G77" s="36">
        <v>500000</v>
      </c>
      <c r="H77" s="36"/>
      <c r="I77" s="36"/>
      <c r="J77" s="36"/>
      <c r="K77" s="36"/>
      <c r="L77" s="38"/>
    </row>
    <row r="78" spans="1:12" ht="15.75">
      <c r="A78" s="32"/>
      <c r="B78" s="33"/>
      <c r="C78" s="33"/>
      <c r="D78" s="160"/>
      <c r="E78" s="20">
        <f>SUM(G78:L78)</f>
        <v>0</v>
      </c>
      <c r="F78" s="21" t="s">
        <v>9</v>
      </c>
      <c r="G78" s="22"/>
      <c r="H78" s="22"/>
      <c r="I78" s="22"/>
      <c r="J78" s="22"/>
      <c r="K78" s="22"/>
      <c r="L78" s="23"/>
    </row>
    <row r="79" spans="1:12" ht="15.75">
      <c r="A79" s="32"/>
      <c r="B79" s="33"/>
      <c r="C79" s="33"/>
      <c r="D79" s="160"/>
      <c r="E79" s="20">
        <f>SUM(G79:L79)</f>
        <v>0</v>
      </c>
      <c r="F79" s="21" t="s">
        <v>10</v>
      </c>
      <c r="G79" s="22"/>
      <c r="H79" s="22"/>
      <c r="I79" s="22"/>
      <c r="J79" s="22"/>
      <c r="K79" s="22"/>
      <c r="L79" s="23"/>
    </row>
    <row r="80" spans="1:12" ht="25.5">
      <c r="A80" s="32"/>
      <c r="B80" s="33"/>
      <c r="C80" s="33"/>
      <c r="D80" s="160"/>
      <c r="E80" s="20">
        <f>SUM(G80:L80)</f>
        <v>0</v>
      </c>
      <c r="F80" s="24" t="s">
        <v>11</v>
      </c>
      <c r="G80" s="22"/>
      <c r="H80" s="22"/>
      <c r="I80" s="22"/>
      <c r="J80" s="22"/>
      <c r="K80" s="22"/>
      <c r="L80" s="23"/>
    </row>
    <row r="81" spans="1:12" ht="51">
      <c r="A81" s="32"/>
      <c r="B81" s="33"/>
      <c r="C81" s="33"/>
      <c r="D81" s="160"/>
      <c r="E81" s="25">
        <f>SUM(G81:L81)</f>
        <v>0</v>
      </c>
      <c r="F81" s="26" t="s">
        <v>12</v>
      </c>
      <c r="G81" s="27"/>
      <c r="H81" s="27"/>
      <c r="I81" s="27"/>
      <c r="J81" s="27"/>
      <c r="K81" s="27"/>
      <c r="L81" s="28"/>
    </row>
    <row r="82" spans="1:12" ht="32.25" customHeight="1">
      <c r="A82" s="13"/>
      <c r="B82" s="14"/>
      <c r="C82" s="14"/>
      <c r="D82" s="160"/>
      <c r="E82" s="40">
        <f>SUM(E77:E81)</f>
        <v>500000</v>
      </c>
      <c r="F82" s="41" t="s">
        <v>13</v>
      </c>
      <c r="G82" s="40">
        <f aca="true" t="shared" si="11" ref="G82:L82">SUM(G77:G81)</f>
        <v>500000</v>
      </c>
      <c r="H82" s="40">
        <f t="shared" si="11"/>
        <v>0</v>
      </c>
      <c r="I82" s="40">
        <f t="shared" si="11"/>
        <v>0</v>
      </c>
      <c r="J82" s="40">
        <f t="shared" si="11"/>
        <v>0</v>
      </c>
      <c r="K82" s="40">
        <f t="shared" si="11"/>
        <v>0</v>
      </c>
      <c r="L82" s="42">
        <f t="shared" si="11"/>
        <v>0</v>
      </c>
    </row>
    <row r="83" spans="1:12" ht="15">
      <c r="A83" s="161" t="s">
        <v>16</v>
      </c>
      <c r="B83" s="161"/>
      <c r="C83" s="161"/>
      <c r="D83" s="161"/>
      <c r="E83" s="43">
        <f>SUM(E70+E76+E82)</f>
        <v>1100000</v>
      </c>
      <c r="F83" s="44"/>
      <c r="G83" s="43">
        <f>SUM(G70+G76+G82)</f>
        <v>650000</v>
      </c>
      <c r="H83" s="43">
        <f>SUM(H70+H76+H82)</f>
        <v>450000</v>
      </c>
      <c r="I83" s="43">
        <f>SUM(I70+I76+I82)</f>
        <v>0</v>
      </c>
      <c r="J83" s="43">
        <v>0</v>
      </c>
      <c r="K83" s="43">
        <v>0</v>
      </c>
      <c r="L83" s="45">
        <v>0</v>
      </c>
    </row>
    <row r="84" spans="1:12" ht="15">
      <c r="A84" s="46"/>
      <c r="B84" s="46"/>
      <c r="C84" s="46"/>
      <c r="D84" s="46"/>
      <c r="E84" s="47"/>
      <c r="F84" s="48"/>
      <c r="G84" s="47"/>
      <c r="H84" s="47"/>
      <c r="I84" s="47"/>
      <c r="J84" s="47"/>
      <c r="K84" s="47"/>
      <c r="L84" s="49">
        <v>4</v>
      </c>
    </row>
    <row r="87" spans="1:12" ht="25.5">
      <c r="A87" s="1" t="s">
        <v>0</v>
      </c>
      <c r="B87" s="2" t="s">
        <v>1</v>
      </c>
      <c r="C87" s="2" t="s">
        <v>2</v>
      </c>
      <c r="D87" s="3" t="s">
        <v>3</v>
      </c>
      <c r="E87" s="4" t="s">
        <v>4</v>
      </c>
      <c r="F87" s="5" t="s">
        <v>5</v>
      </c>
      <c r="G87" s="3">
        <v>2008</v>
      </c>
      <c r="H87" s="3">
        <v>2009</v>
      </c>
      <c r="I87" s="3">
        <v>2010</v>
      </c>
      <c r="J87" s="3">
        <v>2011</v>
      </c>
      <c r="K87" s="3">
        <v>2012</v>
      </c>
      <c r="L87" s="6">
        <v>2013</v>
      </c>
    </row>
    <row r="88" spans="1:12" ht="16.5" customHeight="1">
      <c r="A88" s="7">
        <v>900</v>
      </c>
      <c r="B88" s="8">
        <v>90018</v>
      </c>
      <c r="C88" s="8">
        <v>650</v>
      </c>
      <c r="D88" s="163" t="s">
        <v>27</v>
      </c>
      <c r="E88" s="10"/>
      <c r="F88" s="11"/>
      <c r="G88" s="11"/>
      <c r="H88" s="11"/>
      <c r="I88" s="11"/>
      <c r="J88" s="11"/>
      <c r="K88" s="11"/>
      <c r="L88" s="12"/>
    </row>
    <row r="89" spans="1:12" ht="15.75" customHeight="1">
      <c r="A89" s="13"/>
      <c r="B89" s="14"/>
      <c r="C89" s="14"/>
      <c r="D89" s="163"/>
      <c r="E89" s="15"/>
      <c r="F89" s="16" t="s">
        <v>8</v>
      </c>
      <c r="G89" s="18"/>
      <c r="H89" s="17"/>
      <c r="I89" s="17"/>
      <c r="J89" s="17"/>
      <c r="K89" s="17"/>
      <c r="L89" s="50">
        <v>500000</v>
      </c>
    </row>
    <row r="90" spans="1:12" ht="15.75">
      <c r="A90" s="13"/>
      <c r="B90" s="14"/>
      <c r="C90" s="14"/>
      <c r="D90" s="163"/>
      <c r="E90" s="20">
        <v>1575000</v>
      </c>
      <c r="F90" s="21" t="s">
        <v>9</v>
      </c>
      <c r="G90" s="22">
        <v>1575000</v>
      </c>
      <c r="H90" s="22"/>
      <c r="I90" s="22"/>
      <c r="J90" s="22"/>
      <c r="K90" s="22"/>
      <c r="L90" s="23"/>
    </row>
    <row r="91" spans="1:12" ht="15.75">
      <c r="A91" s="13"/>
      <c r="B91" s="14"/>
      <c r="C91" s="14"/>
      <c r="D91" s="163"/>
      <c r="E91" s="20">
        <f>SUM(G91:L91)</f>
        <v>0</v>
      </c>
      <c r="F91" s="21" t="s">
        <v>10</v>
      </c>
      <c r="G91" s="22"/>
      <c r="H91" s="22"/>
      <c r="I91" s="22"/>
      <c r="J91" s="22"/>
      <c r="K91" s="22"/>
      <c r="L91" s="23"/>
    </row>
    <row r="92" spans="1:12" ht="25.5">
      <c r="A92" s="13"/>
      <c r="B92" s="14"/>
      <c r="C92" s="14"/>
      <c r="D92" s="163"/>
      <c r="E92" s="20">
        <f>SUM(G92:L92)</f>
        <v>0</v>
      </c>
      <c r="F92" s="24" t="s">
        <v>11</v>
      </c>
      <c r="G92" s="22"/>
      <c r="H92" s="22"/>
      <c r="I92" s="22"/>
      <c r="J92" s="22"/>
      <c r="K92" s="22"/>
      <c r="L92" s="23"/>
    </row>
    <row r="93" spans="1:12" ht="49.5" customHeight="1">
      <c r="A93" s="13"/>
      <c r="B93" s="14"/>
      <c r="C93" s="14"/>
      <c r="D93" s="163"/>
      <c r="E93" s="25">
        <v>8925000</v>
      </c>
      <c r="F93" s="26" t="s">
        <v>12</v>
      </c>
      <c r="G93" s="27"/>
      <c r="H93" s="27">
        <v>2800000</v>
      </c>
      <c r="I93" s="27">
        <v>2800000</v>
      </c>
      <c r="J93" s="27">
        <v>1325000</v>
      </c>
      <c r="K93" s="27">
        <v>1000000</v>
      </c>
      <c r="L93" s="28">
        <v>1000000</v>
      </c>
    </row>
    <row r="94" spans="1:12" ht="33.75" customHeight="1">
      <c r="A94" s="13"/>
      <c r="B94" s="14"/>
      <c r="C94" s="14"/>
      <c r="D94" s="163"/>
      <c r="E94" s="29">
        <f>SUM(E89:E93)</f>
        <v>10500000</v>
      </c>
      <c r="F94" s="30" t="s">
        <v>13</v>
      </c>
      <c r="G94" s="29">
        <f aca="true" t="shared" si="12" ref="G94:L94">SUM(G89:G93)</f>
        <v>1575000</v>
      </c>
      <c r="H94" s="29">
        <f t="shared" si="12"/>
        <v>2800000</v>
      </c>
      <c r="I94" s="54">
        <f t="shared" si="12"/>
        <v>2800000</v>
      </c>
      <c r="J94" s="54">
        <f t="shared" si="12"/>
        <v>1325000</v>
      </c>
      <c r="K94" s="54">
        <f t="shared" si="12"/>
        <v>1000000</v>
      </c>
      <c r="L94" s="55">
        <f t="shared" si="12"/>
        <v>1500000</v>
      </c>
    </row>
    <row r="95" spans="1:12" ht="16.5" customHeight="1">
      <c r="A95" s="32"/>
      <c r="B95" s="8">
        <v>90003</v>
      </c>
      <c r="C95" s="8">
        <v>6050</v>
      </c>
      <c r="D95" s="159" t="s">
        <v>28</v>
      </c>
      <c r="E95" s="34">
        <f>SUM(G95:L95)</f>
        <v>1000000</v>
      </c>
      <c r="F95" s="35" t="s">
        <v>8</v>
      </c>
      <c r="G95" s="36">
        <v>300000</v>
      </c>
      <c r="H95" s="36">
        <v>300000</v>
      </c>
      <c r="I95" s="36">
        <v>400000</v>
      </c>
      <c r="J95" s="36"/>
      <c r="K95" s="36"/>
      <c r="L95" s="38"/>
    </row>
    <row r="96" spans="1:12" ht="15.75">
      <c r="A96" s="32"/>
      <c r="B96" s="33"/>
      <c r="C96" s="33"/>
      <c r="D96" s="159"/>
      <c r="E96" s="20">
        <f>SUM(G96:L96)</f>
        <v>0</v>
      </c>
      <c r="F96" s="21" t="s">
        <v>9</v>
      </c>
      <c r="G96" s="22"/>
      <c r="H96" s="22"/>
      <c r="I96" s="22"/>
      <c r="J96" s="22"/>
      <c r="K96" s="22"/>
      <c r="L96" s="23"/>
    </row>
    <row r="97" spans="1:12" ht="15.75">
      <c r="A97" s="32"/>
      <c r="B97" s="33"/>
      <c r="C97" s="33"/>
      <c r="D97" s="159"/>
      <c r="E97" s="20">
        <f>SUM(G97:L97)</f>
        <v>0</v>
      </c>
      <c r="F97" s="21" t="s">
        <v>10</v>
      </c>
      <c r="G97" s="22"/>
      <c r="H97" s="22"/>
      <c r="I97" s="22"/>
      <c r="J97" s="22"/>
      <c r="K97" s="22"/>
      <c r="L97" s="23"/>
    </row>
    <row r="98" spans="1:12" ht="25.5">
      <c r="A98" s="32"/>
      <c r="B98" s="33"/>
      <c r="C98" s="33"/>
      <c r="D98" s="159"/>
      <c r="E98" s="20">
        <f>SUM(G98:L98)</f>
        <v>0</v>
      </c>
      <c r="F98" s="24" t="s">
        <v>11</v>
      </c>
      <c r="G98" s="22"/>
      <c r="H98" s="22"/>
      <c r="I98" s="22"/>
      <c r="J98" s="22"/>
      <c r="K98" s="22"/>
      <c r="L98" s="23"/>
    </row>
    <row r="99" spans="1:12" ht="51">
      <c r="A99" s="32"/>
      <c r="B99" s="33"/>
      <c r="C99" s="33"/>
      <c r="D99" s="159"/>
      <c r="E99" s="25">
        <f>SUM(G99:L99)</f>
        <v>0</v>
      </c>
      <c r="F99" s="26" t="s">
        <v>12</v>
      </c>
      <c r="G99" s="27"/>
      <c r="H99" s="27"/>
      <c r="I99" s="27"/>
      <c r="J99" s="27"/>
      <c r="K99" s="27"/>
      <c r="L99" s="28"/>
    </row>
    <row r="100" spans="1:12" ht="31.5" customHeight="1">
      <c r="A100" s="13"/>
      <c r="B100" s="14"/>
      <c r="C100" s="14"/>
      <c r="D100" s="159"/>
      <c r="E100" s="29">
        <f>SUM(E95:E99)</f>
        <v>1000000</v>
      </c>
      <c r="F100" s="30" t="s">
        <v>13</v>
      </c>
      <c r="G100" s="29">
        <f aca="true" t="shared" si="13" ref="G100:L100">SUM(G95:G99)</f>
        <v>300000</v>
      </c>
      <c r="H100" s="29">
        <f t="shared" si="13"/>
        <v>300000</v>
      </c>
      <c r="I100" s="29">
        <f t="shared" si="13"/>
        <v>400000</v>
      </c>
      <c r="J100" s="29">
        <f t="shared" si="13"/>
        <v>0</v>
      </c>
      <c r="K100" s="29">
        <f t="shared" si="13"/>
        <v>0</v>
      </c>
      <c r="L100" s="31">
        <f t="shared" si="13"/>
        <v>0</v>
      </c>
    </row>
    <row r="101" spans="1:12" ht="16.5" customHeight="1">
      <c r="A101" s="32"/>
      <c r="B101" s="8">
        <v>90018</v>
      </c>
      <c r="C101" s="8">
        <v>6050</v>
      </c>
      <c r="D101" s="160" t="s">
        <v>27</v>
      </c>
      <c r="E101" s="34">
        <f>SUM(G101:L101)</f>
        <v>10500000</v>
      </c>
      <c r="F101" s="35" t="s">
        <v>8</v>
      </c>
      <c r="G101" s="36">
        <v>2600000</v>
      </c>
      <c r="H101" s="36">
        <v>2600000</v>
      </c>
      <c r="I101" s="36">
        <v>2600000</v>
      </c>
      <c r="J101" s="36">
        <v>2700000</v>
      </c>
      <c r="K101" s="36"/>
      <c r="L101" s="38"/>
    </row>
    <row r="102" spans="1:12" ht="15.75">
      <c r="A102" s="32"/>
      <c r="B102" s="33"/>
      <c r="C102" s="33"/>
      <c r="D102" s="160"/>
      <c r="E102" s="20">
        <f>SUM(G102:L102)</f>
        <v>0</v>
      </c>
      <c r="F102" s="21" t="s">
        <v>9</v>
      </c>
      <c r="G102" s="22"/>
      <c r="H102" s="22"/>
      <c r="I102" s="22"/>
      <c r="J102" s="22"/>
      <c r="K102" s="22"/>
      <c r="L102" s="23"/>
    </row>
    <row r="103" spans="1:12" ht="15.75">
      <c r="A103" s="32"/>
      <c r="B103" s="33"/>
      <c r="C103" s="33"/>
      <c r="D103" s="160"/>
      <c r="E103" s="20">
        <f>SUM(G103:L103)</f>
        <v>0</v>
      </c>
      <c r="F103" s="21" t="s">
        <v>10</v>
      </c>
      <c r="G103" s="22"/>
      <c r="H103" s="22"/>
      <c r="I103" s="22"/>
      <c r="J103" s="22"/>
      <c r="K103" s="22"/>
      <c r="L103" s="23"/>
    </row>
    <row r="104" spans="1:12" ht="25.5">
      <c r="A104" s="32"/>
      <c r="B104" s="33"/>
      <c r="C104" s="33"/>
      <c r="D104" s="160"/>
      <c r="E104" s="20">
        <f>SUM(G104:L104)</f>
        <v>0</v>
      </c>
      <c r="F104" s="24" t="s">
        <v>11</v>
      </c>
      <c r="G104" s="22"/>
      <c r="H104" s="22"/>
      <c r="I104" s="22"/>
      <c r="J104" s="22"/>
      <c r="K104" s="22"/>
      <c r="L104" s="23"/>
    </row>
    <row r="105" spans="1:12" ht="51">
      <c r="A105" s="32"/>
      <c r="B105" s="33"/>
      <c r="C105" s="33"/>
      <c r="D105" s="160"/>
      <c r="E105" s="25">
        <f>SUM(G105:L105)</f>
        <v>0</v>
      </c>
      <c r="F105" s="26" t="s">
        <v>12</v>
      </c>
      <c r="G105" s="27"/>
      <c r="H105" s="27"/>
      <c r="I105" s="27"/>
      <c r="J105" s="27"/>
      <c r="K105" s="27"/>
      <c r="L105" s="28"/>
    </row>
    <row r="106" spans="1:12" ht="33" customHeight="1">
      <c r="A106" s="13"/>
      <c r="B106" s="14"/>
      <c r="C106" s="14"/>
      <c r="D106" s="160"/>
      <c r="E106" s="40">
        <f>SUM(E101:E105)</f>
        <v>10500000</v>
      </c>
      <c r="F106" s="41" t="s">
        <v>13</v>
      </c>
      <c r="G106" s="40">
        <f aca="true" t="shared" si="14" ref="G106:L106">SUM(G101:G105)</f>
        <v>2600000</v>
      </c>
      <c r="H106" s="40">
        <f t="shared" si="14"/>
        <v>2600000</v>
      </c>
      <c r="I106" s="40">
        <f t="shared" si="14"/>
        <v>2600000</v>
      </c>
      <c r="J106" s="40">
        <f t="shared" si="14"/>
        <v>2700000</v>
      </c>
      <c r="K106" s="40">
        <f t="shared" si="14"/>
        <v>0</v>
      </c>
      <c r="L106" s="42">
        <f t="shared" si="14"/>
        <v>0</v>
      </c>
    </row>
    <row r="107" spans="1:12" ht="15">
      <c r="A107" s="161" t="s">
        <v>16</v>
      </c>
      <c r="B107" s="161"/>
      <c r="C107" s="161"/>
      <c r="D107" s="161"/>
      <c r="E107" s="43">
        <f>SUM(E94+E100+E106)</f>
        <v>22000000</v>
      </c>
      <c r="F107" s="44"/>
      <c r="G107" s="43">
        <f aca="true" t="shared" si="15" ref="G107:L107">SUM(G94,G100,G106)</f>
        <v>4475000</v>
      </c>
      <c r="H107" s="43">
        <f t="shared" si="15"/>
        <v>5700000</v>
      </c>
      <c r="I107" s="43">
        <f t="shared" si="15"/>
        <v>5800000</v>
      </c>
      <c r="J107" s="43">
        <f t="shared" si="15"/>
        <v>4025000</v>
      </c>
      <c r="K107" s="43">
        <f t="shared" si="15"/>
        <v>1000000</v>
      </c>
      <c r="L107" s="45">
        <f t="shared" si="15"/>
        <v>1500000</v>
      </c>
    </row>
    <row r="108" spans="1:12" ht="16.5" customHeight="1">
      <c r="A108" s="46"/>
      <c r="B108" s="46"/>
      <c r="C108" s="46"/>
      <c r="D108" s="46"/>
      <c r="E108" s="47"/>
      <c r="F108" s="48"/>
      <c r="G108" s="47"/>
      <c r="H108" s="47"/>
      <c r="I108" s="47"/>
      <c r="J108" s="47"/>
      <c r="K108" s="47"/>
      <c r="L108" s="56">
        <v>5</v>
      </c>
    </row>
    <row r="109" ht="13.5" customHeight="1"/>
    <row r="110" ht="14.25" customHeight="1"/>
    <row r="111" spans="1:12" ht="25.5">
      <c r="A111" s="1" t="s">
        <v>0</v>
      </c>
      <c r="B111" s="2" t="s">
        <v>1</v>
      </c>
      <c r="C111" s="2" t="s">
        <v>2</v>
      </c>
      <c r="D111" s="3" t="s">
        <v>3</v>
      </c>
      <c r="E111" s="4" t="s">
        <v>4</v>
      </c>
      <c r="F111" s="5" t="s">
        <v>5</v>
      </c>
      <c r="G111" s="3">
        <v>2008</v>
      </c>
      <c r="H111" s="3">
        <v>2009</v>
      </c>
      <c r="I111" s="3">
        <v>2010</v>
      </c>
      <c r="J111" s="3">
        <v>2011</v>
      </c>
      <c r="K111" s="3">
        <v>2012</v>
      </c>
      <c r="L111" s="57">
        <v>2013</v>
      </c>
    </row>
    <row r="112" spans="1:12" ht="15.75" customHeight="1">
      <c r="A112" s="7">
        <v>600</v>
      </c>
      <c r="B112" s="8">
        <v>60018</v>
      </c>
      <c r="C112" s="8">
        <v>6050</v>
      </c>
      <c r="D112" s="162" t="s">
        <v>29</v>
      </c>
      <c r="E112" s="10"/>
      <c r="F112" s="11"/>
      <c r="G112" s="11"/>
      <c r="H112" s="11"/>
      <c r="I112" s="11"/>
      <c r="J112" s="11"/>
      <c r="K112" s="11"/>
      <c r="L112" s="12"/>
    </row>
    <row r="113" spans="1:12" ht="15.75">
      <c r="A113" s="13"/>
      <c r="B113" s="14"/>
      <c r="C113" s="14"/>
      <c r="D113" s="162"/>
      <c r="E113" s="15">
        <f>SUM(G113+H113+I113+J113+K113+L113)</f>
        <v>8400000</v>
      </c>
      <c r="F113" s="16" t="s">
        <v>8</v>
      </c>
      <c r="G113" s="18">
        <v>1400000</v>
      </c>
      <c r="H113" s="17">
        <v>1400000</v>
      </c>
      <c r="I113" s="17">
        <v>1400000</v>
      </c>
      <c r="J113" s="17">
        <v>1400000</v>
      </c>
      <c r="K113" s="17">
        <v>1400000</v>
      </c>
      <c r="L113" s="50">
        <v>1400000</v>
      </c>
    </row>
    <row r="114" spans="1:12" ht="18" customHeight="1">
      <c r="A114" s="13"/>
      <c r="B114" s="14"/>
      <c r="C114" s="14"/>
      <c r="D114" s="162"/>
      <c r="E114" s="20">
        <v>0</v>
      </c>
      <c r="F114" s="21" t="s">
        <v>9</v>
      </c>
      <c r="G114" s="22"/>
      <c r="H114" s="22"/>
      <c r="I114" s="22"/>
      <c r="J114" s="22"/>
      <c r="K114" s="22"/>
      <c r="L114" s="58"/>
    </row>
    <row r="115" spans="1:12" ht="16.5" customHeight="1">
      <c r="A115" s="13"/>
      <c r="B115" s="14"/>
      <c r="C115" s="14"/>
      <c r="D115" s="162"/>
      <c r="E115" s="20">
        <v>0</v>
      </c>
      <c r="F115" s="21" t="s">
        <v>10</v>
      </c>
      <c r="G115" s="22"/>
      <c r="H115" s="22"/>
      <c r="I115" s="22"/>
      <c r="J115" s="22"/>
      <c r="K115" s="22"/>
      <c r="L115" s="58"/>
    </row>
    <row r="116" spans="1:12" ht="24" customHeight="1">
      <c r="A116" s="13"/>
      <c r="B116" s="14"/>
      <c r="C116" s="14"/>
      <c r="D116" s="162"/>
      <c r="E116" s="20">
        <v>0</v>
      </c>
      <c r="F116" s="24" t="s">
        <v>11</v>
      </c>
      <c r="G116" s="22"/>
      <c r="H116" s="22"/>
      <c r="I116" s="22"/>
      <c r="J116" s="22"/>
      <c r="K116" s="22"/>
      <c r="L116" s="58"/>
    </row>
    <row r="117" spans="1:12" ht="44.25" customHeight="1">
      <c r="A117" s="13"/>
      <c r="B117" s="14"/>
      <c r="C117" s="14"/>
      <c r="D117" s="162"/>
      <c r="E117" s="25">
        <v>0</v>
      </c>
      <c r="F117" s="26" t="s">
        <v>12</v>
      </c>
      <c r="G117" s="27"/>
      <c r="H117" s="27"/>
      <c r="I117" s="27"/>
      <c r="J117" s="27"/>
      <c r="K117" s="27"/>
      <c r="L117" s="58"/>
    </row>
    <row r="118" spans="1:12" ht="38.25" customHeight="1">
      <c r="A118" s="13"/>
      <c r="B118" s="14"/>
      <c r="C118" s="14"/>
      <c r="D118" s="162"/>
      <c r="E118" s="29">
        <f>SUM(E113:E117)</f>
        <v>8400000</v>
      </c>
      <c r="F118" s="30" t="s">
        <v>13</v>
      </c>
      <c r="G118" s="29">
        <f aca="true" t="shared" si="16" ref="G118:L118">SUM(G113:G117)</f>
        <v>1400000</v>
      </c>
      <c r="H118" s="29">
        <f t="shared" si="16"/>
        <v>1400000</v>
      </c>
      <c r="I118" s="29">
        <f t="shared" si="16"/>
        <v>1400000</v>
      </c>
      <c r="J118" s="29">
        <f t="shared" si="16"/>
        <v>1400000</v>
      </c>
      <c r="K118" s="29">
        <f t="shared" si="16"/>
        <v>1400000</v>
      </c>
      <c r="L118" s="31">
        <f t="shared" si="16"/>
        <v>1400000</v>
      </c>
    </row>
    <row r="119" spans="1:12" ht="15">
      <c r="A119" s="166" t="s">
        <v>16</v>
      </c>
      <c r="B119" s="166"/>
      <c r="C119" s="166"/>
      <c r="D119" s="166"/>
      <c r="E119" s="43">
        <f>SUM(E118)</f>
        <v>8400000</v>
      </c>
      <c r="F119" s="44"/>
      <c r="G119" s="43">
        <v>1400000</v>
      </c>
      <c r="H119" s="43">
        <v>1400000</v>
      </c>
      <c r="I119" s="43">
        <v>1400000</v>
      </c>
      <c r="J119" s="43">
        <v>1400000</v>
      </c>
      <c r="K119" s="43">
        <v>1400000</v>
      </c>
      <c r="L119" s="45">
        <v>1400000</v>
      </c>
    </row>
    <row r="120" spans="1:12" ht="15">
      <c r="A120" s="46"/>
      <c r="B120" s="46"/>
      <c r="C120" s="46"/>
      <c r="D120" s="46"/>
      <c r="E120" s="47"/>
      <c r="F120" s="48"/>
      <c r="G120" s="47"/>
      <c r="H120" s="47"/>
      <c r="I120" s="47"/>
      <c r="J120" s="47"/>
      <c r="K120" s="47"/>
      <c r="L120" s="59">
        <v>6</v>
      </c>
    </row>
    <row r="121" ht="21" customHeight="1"/>
    <row r="123" spans="1:12" ht="25.5">
      <c r="A123" s="1" t="s">
        <v>0</v>
      </c>
      <c r="B123" s="2" t="s">
        <v>1</v>
      </c>
      <c r="C123" s="2" t="s">
        <v>2</v>
      </c>
      <c r="D123" s="3" t="s">
        <v>3</v>
      </c>
      <c r="E123" s="4" t="s">
        <v>4</v>
      </c>
      <c r="F123" s="5" t="s">
        <v>5</v>
      </c>
      <c r="G123" s="3">
        <v>2008</v>
      </c>
      <c r="H123" s="3">
        <v>2009</v>
      </c>
      <c r="I123" s="3">
        <v>2010</v>
      </c>
      <c r="J123" s="3">
        <v>2011</v>
      </c>
      <c r="K123" s="3">
        <v>2012</v>
      </c>
      <c r="L123" s="57">
        <v>2013</v>
      </c>
    </row>
    <row r="124" spans="1:12" ht="15.75">
      <c r="A124" s="7">
        <v>926</v>
      </c>
      <c r="B124" s="8">
        <v>92601</v>
      </c>
      <c r="C124" s="8">
        <v>6050</v>
      </c>
      <c r="D124" s="9" t="s">
        <v>30</v>
      </c>
      <c r="E124" s="10"/>
      <c r="F124" s="11"/>
      <c r="G124" s="11"/>
      <c r="H124" s="11"/>
      <c r="I124" s="11"/>
      <c r="J124" s="11"/>
      <c r="K124" s="11"/>
      <c r="L124" s="12"/>
    </row>
    <row r="125" spans="1:12" ht="15.75">
      <c r="A125" s="13"/>
      <c r="B125" s="14"/>
      <c r="C125" s="14"/>
      <c r="D125" s="158" t="s">
        <v>31</v>
      </c>
      <c r="E125" s="15">
        <v>25000000</v>
      </c>
      <c r="F125" s="16" t="s">
        <v>8</v>
      </c>
      <c r="G125" s="18">
        <v>12000000</v>
      </c>
      <c r="H125" s="17">
        <v>13000000</v>
      </c>
      <c r="I125" s="17"/>
      <c r="J125" s="17"/>
      <c r="K125" s="17"/>
      <c r="L125" s="60"/>
    </row>
    <row r="126" spans="1:12" ht="15.75">
      <c r="A126" s="13"/>
      <c r="B126" s="14"/>
      <c r="C126" s="14"/>
      <c r="D126" s="158"/>
      <c r="E126" s="20">
        <f>SUM(G135:K135)</f>
        <v>0</v>
      </c>
      <c r="F126" s="21" t="s">
        <v>9</v>
      </c>
      <c r="G126" s="22"/>
      <c r="H126" s="22"/>
      <c r="I126" s="22"/>
      <c r="J126" s="22"/>
      <c r="K126" s="22"/>
      <c r="L126" s="58"/>
    </row>
    <row r="127" spans="1:12" ht="15.75">
      <c r="A127" s="13"/>
      <c r="B127" s="14"/>
      <c r="C127" s="14"/>
      <c r="D127" s="158"/>
      <c r="E127" s="20">
        <v>0</v>
      </c>
      <c r="F127" s="21" t="s">
        <v>10</v>
      </c>
      <c r="G127" s="22"/>
      <c r="H127" s="22"/>
      <c r="I127" s="22"/>
      <c r="J127" s="22"/>
      <c r="K127" s="22"/>
      <c r="L127" s="58"/>
    </row>
    <row r="128" spans="1:12" ht="25.5">
      <c r="A128" s="13"/>
      <c r="B128" s="14"/>
      <c r="C128" s="14"/>
      <c r="D128" s="158"/>
      <c r="E128" s="20">
        <v>0</v>
      </c>
      <c r="F128" s="24" t="s">
        <v>11</v>
      </c>
      <c r="G128" s="22"/>
      <c r="H128" s="22"/>
      <c r="I128" s="22"/>
      <c r="J128" s="22"/>
      <c r="K128" s="22"/>
      <c r="L128" s="58"/>
    </row>
    <row r="129" spans="1:12" ht="51">
      <c r="A129" s="13"/>
      <c r="B129" s="14"/>
      <c r="C129" s="14"/>
      <c r="D129" s="158"/>
      <c r="E129" s="25">
        <v>0</v>
      </c>
      <c r="F129" s="26" t="s">
        <v>12</v>
      </c>
      <c r="G129" s="27"/>
      <c r="H129" s="27"/>
      <c r="I129" s="27"/>
      <c r="J129" s="27"/>
      <c r="K129" s="27"/>
      <c r="L129" s="12"/>
    </row>
    <row r="130" spans="1:12" ht="33.75" customHeight="1">
      <c r="A130" s="13"/>
      <c r="B130" s="14"/>
      <c r="C130" s="14"/>
      <c r="D130" s="158"/>
      <c r="E130" s="29">
        <f>SUM(E125:E129)</f>
        <v>25000000</v>
      </c>
      <c r="F130" s="30" t="s">
        <v>13</v>
      </c>
      <c r="G130" s="29">
        <f aca="true" t="shared" si="17" ref="G130:L130">SUM(G125:G129)</f>
        <v>12000000</v>
      </c>
      <c r="H130" s="29">
        <f t="shared" si="17"/>
        <v>13000000</v>
      </c>
      <c r="I130" s="29">
        <f t="shared" si="17"/>
        <v>0</v>
      </c>
      <c r="J130" s="29">
        <f t="shared" si="17"/>
        <v>0</v>
      </c>
      <c r="K130" s="29">
        <f t="shared" si="17"/>
        <v>0</v>
      </c>
      <c r="L130" s="31">
        <f t="shared" si="17"/>
        <v>0</v>
      </c>
    </row>
    <row r="131" spans="1:12" ht="15.75">
      <c r="A131" s="32"/>
      <c r="B131" s="33"/>
      <c r="C131" s="33"/>
      <c r="D131" s="167" t="s">
        <v>32</v>
      </c>
      <c r="E131" s="34">
        <v>5500000</v>
      </c>
      <c r="F131" s="35" t="s">
        <v>8</v>
      </c>
      <c r="G131" s="36"/>
      <c r="H131" s="36">
        <v>3000000</v>
      </c>
      <c r="I131" s="36">
        <v>2500000</v>
      </c>
      <c r="J131" s="36"/>
      <c r="K131" s="36"/>
      <c r="L131" s="60"/>
    </row>
    <row r="132" spans="1:12" ht="15.75">
      <c r="A132" s="32"/>
      <c r="B132" s="33"/>
      <c r="C132" s="33"/>
      <c r="D132" s="167"/>
      <c r="E132" s="20">
        <v>0</v>
      </c>
      <c r="F132" s="21" t="s">
        <v>9</v>
      </c>
      <c r="G132" s="22"/>
      <c r="H132" s="22"/>
      <c r="I132" s="22"/>
      <c r="J132" s="22"/>
      <c r="K132" s="22"/>
      <c r="L132" s="58"/>
    </row>
    <row r="133" spans="1:12" ht="32.25" customHeight="1">
      <c r="A133" s="32"/>
      <c r="B133" s="33"/>
      <c r="C133" s="33"/>
      <c r="D133" s="167"/>
      <c r="E133" s="20">
        <v>0</v>
      </c>
      <c r="F133" s="21" t="s">
        <v>10</v>
      </c>
      <c r="G133" s="22"/>
      <c r="H133" s="22"/>
      <c r="I133" s="22"/>
      <c r="J133" s="22"/>
      <c r="K133" s="22"/>
      <c r="L133" s="58"/>
    </row>
    <row r="134" spans="1:12" ht="25.5">
      <c r="A134" s="32"/>
      <c r="B134" s="33"/>
      <c r="C134" s="33"/>
      <c r="D134" s="167"/>
      <c r="E134" s="20">
        <v>0</v>
      </c>
      <c r="F134" s="24" t="s">
        <v>11</v>
      </c>
      <c r="G134" s="22"/>
      <c r="H134" s="22">
        <v>1500000</v>
      </c>
      <c r="I134" s="22"/>
      <c r="J134" s="22"/>
      <c r="K134" s="22"/>
      <c r="L134" s="58"/>
    </row>
    <row r="135" spans="1:12" ht="51">
      <c r="A135" s="32"/>
      <c r="B135" s="33"/>
      <c r="C135" s="33"/>
      <c r="D135" s="167"/>
      <c r="E135" s="25">
        <f>SUM(G138:K138)</f>
        <v>0</v>
      </c>
      <c r="F135" s="26" t="s">
        <v>12</v>
      </c>
      <c r="G135" s="27"/>
      <c r="H135" s="27"/>
      <c r="I135" s="27"/>
      <c r="J135" s="27"/>
      <c r="K135" s="27"/>
      <c r="L135" s="61"/>
    </row>
    <row r="136" spans="1:12" ht="33.75" customHeight="1">
      <c r="A136" s="13"/>
      <c r="B136" s="14"/>
      <c r="C136" s="14"/>
      <c r="D136" s="167"/>
      <c r="E136" s="29">
        <f>SUM(H136+I136)</f>
        <v>7000000</v>
      </c>
      <c r="F136" s="30" t="s">
        <v>13</v>
      </c>
      <c r="G136" s="29">
        <f aca="true" t="shared" si="18" ref="G136:L136">SUM(G131:G135)</f>
        <v>0</v>
      </c>
      <c r="H136" s="29">
        <f t="shared" si="18"/>
        <v>4500000</v>
      </c>
      <c r="I136" s="29">
        <f t="shared" si="18"/>
        <v>2500000</v>
      </c>
      <c r="J136" s="29">
        <f t="shared" si="18"/>
        <v>0</v>
      </c>
      <c r="K136" s="29">
        <f t="shared" si="18"/>
        <v>0</v>
      </c>
      <c r="L136" s="31">
        <f t="shared" si="18"/>
        <v>0</v>
      </c>
    </row>
    <row r="137" spans="1:12" ht="15">
      <c r="A137" s="166" t="s">
        <v>16</v>
      </c>
      <c r="B137" s="166"/>
      <c r="C137" s="166"/>
      <c r="D137" s="166"/>
      <c r="E137" s="43">
        <f>SUM(E130+E136)</f>
        <v>32000000</v>
      </c>
      <c r="F137" s="44"/>
      <c r="G137" s="43">
        <f>SUM(G124,G130,G136)</f>
        <v>12000000</v>
      </c>
      <c r="H137" s="43">
        <f>SUM(H124,H130,H136)</f>
        <v>17500000</v>
      </c>
      <c r="I137" s="43">
        <f>SUM(I124,I130,I136)</f>
        <v>2500000</v>
      </c>
      <c r="J137" s="43">
        <f>SUM(J124,J130,J136)</f>
        <v>0</v>
      </c>
      <c r="K137" s="43">
        <f>SUM(K124,K130,K136)</f>
        <v>0</v>
      </c>
      <c r="L137" s="62">
        <v>0</v>
      </c>
    </row>
    <row r="138" spans="1:12" ht="15">
      <c r="A138" s="46"/>
      <c r="B138" s="46"/>
      <c r="C138" s="46"/>
      <c r="D138" s="46"/>
      <c r="E138" s="47"/>
      <c r="F138" s="48"/>
      <c r="G138" s="47"/>
      <c r="H138" s="47"/>
      <c r="I138" s="47"/>
      <c r="J138" s="47"/>
      <c r="K138" s="47"/>
      <c r="L138" s="59">
        <v>7</v>
      </c>
    </row>
    <row r="141" spans="1:12" ht="25.5">
      <c r="A141" s="1" t="s">
        <v>0</v>
      </c>
      <c r="B141" s="2" t="s">
        <v>1</v>
      </c>
      <c r="C141" s="2" t="s">
        <v>2</v>
      </c>
      <c r="D141" s="3" t="s">
        <v>3</v>
      </c>
      <c r="E141" s="4" t="s">
        <v>4</v>
      </c>
      <c r="F141" s="5" t="s">
        <v>5</v>
      </c>
      <c r="G141" s="3">
        <v>2008</v>
      </c>
      <c r="H141" s="3">
        <v>2009</v>
      </c>
      <c r="I141" s="3">
        <v>2010</v>
      </c>
      <c r="J141" s="3">
        <v>2011</v>
      </c>
      <c r="K141" s="3">
        <v>2012</v>
      </c>
      <c r="L141" s="6">
        <v>2013</v>
      </c>
    </row>
    <row r="142" spans="1:12" ht="20.25" customHeight="1">
      <c r="A142" s="7"/>
      <c r="B142" s="8">
        <v>92695</v>
      </c>
      <c r="C142" s="8">
        <v>6050</v>
      </c>
      <c r="D142" s="165" t="s">
        <v>33</v>
      </c>
      <c r="E142" s="10"/>
      <c r="F142" s="11"/>
      <c r="G142" s="11"/>
      <c r="H142" s="11"/>
      <c r="I142" s="11"/>
      <c r="J142" s="11"/>
      <c r="K142" s="11"/>
      <c r="L142" s="12"/>
    </row>
    <row r="143" spans="1:12" ht="14.25" customHeight="1">
      <c r="A143" s="13"/>
      <c r="B143" s="14"/>
      <c r="C143" s="14"/>
      <c r="D143" s="165"/>
      <c r="E143" s="15">
        <v>550000</v>
      </c>
      <c r="F143" s="16" t="s">
        <v>8</v>
      </c>
      <c r="G143" s="18">
        <v>550000</v>
      </c>
      <c r="H143" s="17"/>
      <c r="I143" s="17"/>
      <c r="J143" s="17"/>
      <c r="K143" s="17"/>
      <c r="L143" s="60"/>
    </row>
    <row r="144" spans="1:12" ht="15.75">
      <c r="A144" s="13"/>
      <c r="B144" s="14"/>
      <c r="C144" s="14"/>
      <c r="D144" s="165"/>
      <c r="E144" s="20">
        <v>0</v>
      </c>
      <c r="F144" s="21" t="s">
        <v>9</v>
      </c>
      <c r="G144" s="22"/>
      <c r="H144" s="22"/>
      <c r="I144" s="22"/>
      <c r="J144" s="22"/>
      <c r="K144" s="22"/>
      <c r="L144" s="58"/>
    </row>
    <row r="145" spans="1:12" ht="13.5" customHeight="1">
      <c r="A145" s="13"/>
      <c r="B145" s="14"/>
      <c r="C145" s="14"/>
      <c r="D145" s="165"/>
      <c r="E145" s="20">
        <v>0</v>
      </c>
      <c r="F145" s="21" t="s">
        <v>10</v>
      </c>
      <c r="G145" s="22"/>
      <c r="H145" s="22"/>
      <c r="I145" s="22"/>
      <c r="J145" s="22"/>
      <c r="K145" s="22"/>
      <c r="L145" s="58"/>
    </row>
    <row r="146" spans="1:12" ht="25.5">
      <c r="A146" s="13"/>
      <c r="B146" s="14"/>
      <c r="C146" s="14"/>
      <c r="D146" s="165"/>
      <c r="E146" s="20">
        <v>0</v>
      </c>
      <c r="F146" s="24" t="s">
        <v>11</v>
      </c>
      <c r="G146" s="22"/>
      <c r="H146" s="22"/>
      <c r="I146" s="22"/>
      <c r="J146" s="22"/>
      <c r="K146" s="22"/>
      <c r="L146" s="58"/>
    </row>
    <row r="147" spans="1:12" ht="42.75" customHeight="1">
      <c r="A147" s="13"/>
      <c r="B147" s="14"/>
      <c r="C147" s="14"/>
      <c r="D147" s="165"/>
      <c r="E147" s="25">
        <v>1650000</v>
      </c>
      <c r="F147" s="26" t="s">
        <v>12</v>
      </c>
      <c r="G147" s="27"/>
      <c r="H147" s="27">
        <v>1650000</v>
      </c>
      <c r="I147" s="27"/>
      <c r="J147" s="27"/>
      <c r="K147" s="27"/>
      <c r="L147" s="61"/>
    </row>
    <row r="148" spans="1:12" ht="30" customHeight="1">
      <c r="A148" s="13"/>
      <c r="B148" s="14"/>
      <c r="C148" s="14"/>
      <c r="D148" s="165"/>
      <c r="E148" s="29">
        <f>SUM(E143:E147)</f>
        <v>2200000</v>
      </c>
      <c r="F148" s="30" t="s">
        <v>13</v>
      </c>
      <c r="G148" s="29">
        <f aca="true" t="shared" si="19" ref="G148:L148">SUM(G143:G147)</f>
        <v>550000</v>
      </c>
      <c r="H148" s="29">
        <f t="shared" si="19"/>
        <v>1650000</v>
      </c>
      <c r="I148" s="29">
        <f t="shared" si="19"/>
        <v>0</v>
      </c>
      <c r="J148" s="29">
        <f t="shared" si="19"/>
        <v>0</v>
      </c>
      <c r="K148" s="29">
        <f t="shared" si="19"/>
        <v>0</v>
      </c>
      <c r="L148" s="29">
        <f t="shared" si="19"/>
        <v>0</v>
      </c>
    </row>
    <row r="149" spans="1:12" ht="15.75">
      <c r="A149" s="32"/>
      <c r="B149" s="33"/>
      <c r="C149" s="33"/>
      <c r="D149" s="159" t="s">
        <v>34</v>
      </c>
      <c r="E149" s="34">
        <v>162500</v>
      </c>
      <c r="F149" s="35" t="s">
        <v>8</v>
      </c>
      <c r="G149" s="36">
        <v>162500</v>
      </c>
      <c r="H149" s="36"/>
      <c r="I149" s="36"/>
      <c r="J149" s="36"/>
      <c r="K149" s="36"/>
      <c r="L149" s="63"/>
    </row>
    <row r="150" spans="1:12" ht="15.75">
      <c r="A150" s="32"/>
      <c r="B150" s="33"/>
      <c r="C150" s="33"/>
      <c r="D150" s="159"/>
      <c r="E150" s="20">
        <v>0</v>
      </c>
      <c r="F150" s="21" t="s">
        <v>9</v>
      </c>
      <c r="G150" s="22"/>
      <c r="H150" s="22"/>
      <c r="I150" s="22"/>
      <c r="J150" s="22"/>
      <c r="K150" s="22"/>
      <c r="L150" s="58"/>
    </row>
    <row r="151" spans="1:12" ht="30" customHeight="1">
      <c r="A151" s="32"/>
      <c r="B151" s="33"/>
      <c r="C151" s="33"/>
      <c r="D151" s="159"/>
      <c r="E151" s="20">
        <v>0</v>
      </c>
      <c r="F151" s="21" t="s">
        <v>10</v>
      </c>
      <c r="G151" s="22"/>
      <c r="H151" s="22"/>
      <c r="I151" s="22"/>
      <c r="J151" s="22"/>
      <c r="K151" s="22"/>
      <c r="L151" s="58"/>
    </row>
    <row r="152" spans="1:12" ht="25.5">
      <c r="A152" s="32"/>
      <c r="B152" s="33"/>
      <c r="C152" s="33"/>
      <c r="D152" s="159"/>
      <c r="E152" s="20">
        <v>0</v>
      </c>
      <c r="F152" s="24" t="s">
        <v>11</v>
      </c>
      <c r="G152" s="22"/>
      <c r="H152" s="22"/>
      <c r="I152" s="22"/>
      <c r="J152" s="22"/>
      <c r="K152" s="22"/>
      <c r="L152" s="58"/>
    </row>
    <row r="153" spans="1:12" ht="51">
      <c r="A153" s="32"/>
      <c r="B153" s="33"/>
      <c r="C153" s="33"/>
      <c r="D153" s="159"/>
      <c r="E153" s="25">
        <v>487500</v>
      </c>
      <c r="F153" s="26" t="s">
        <v>12</v>
      </c>
      <c r="G153" s="27">
        <v>487500</v>
      </c>
      <c r="H153" s="27"/>
      <c r="I153" s="27"/>
      <c r="J153" s="27"/>
      <c r="K153" s="27"/>
      <c r="L153" s="61"/>
    </row>
    <row r="154" spans="1:12" ht="33.75" customHeight="1">
      <c r="A154" s="13"/>
      <c r="B154" s="14"/>
      <c r="C154" s="14"/>
      <c r="D154" s="159"/>
      <c r="E154" s="29">
        <f>SUM(E149:E153)</f>
        <v>650000</v>
      </c>
      <c r="F154" s="30" t="s">
        <v>13</v>
      </c>
      <c r="G154" s="29">
        <f>SUM(G149+G153)</f>
        <v>650000</v>
      </c>
      <c r="H154" s="29">
        <f>SUM(H149:H153)</f>
        <v>0</v>
      </c>
      <c r="I154" s="29">
        <f>SUM(I149:I153)</f>
        <v>0</v>
      </c>
      <c r="J154" s="29">
        <f>SUM(J149:J153)</f>
        <v>0</v>
      </c>
      <c r="K154" s="29">
        <f>SUM(K149:K153)</f>
        <v>0</v>
      </c>
      <c r="L154" s="31">
        <f>SUM(L149:L153)</f>
        <v>0</v>
      </c>
    </row>
    <row r="155" spans="1:12" ht="15.75">
      <c r="A155" s="32"/>
      <c r="B155" s="33"/>
      <c r="C155" s="33"/>
      <c r="D155" s="160" t="s">
        <v>35</v>
      </c>
      <c r="E155" s="34">
        <v>61250</v>
      </c>
      <c r="F155" s="35" t="s">
        <v>8</v>
      </c>
      <c r="G155" s="36">
        <v>61250</v>
      </c>
      <c r="H155" s="36"/>
      <c r="I155" s="36"/>
      <c r="J155" s="36"/>
      <c r="K155" s="36"/>
      <c r="L155" s="63"/>
    </row>
    <row r="156" spans="1:12" ht="15.75">
      <c r="A156" s="32"/>
      <c r="B156" s="33"/>
      <c r="C156" s="33"/>
      <c r="D156" s="160"/>
      <c r="E156" s="20">
        <f>SUM(G165:K165)</f>
        <v>0</v>
      </c>
      <c r="F156" s="21" t="s">
        <v>9</v>
      </c>
      <c r="G156" s="22"/>
      <c r="H156" s="22"/>
      <c r="I156" s="22"/>
      <c r="J156" s="22"/>
      <c r="K156" s="22"/>
      <c r="L156" s="58"/>
    </row>
    <row r="157" spans="1:12" ht="30.75" customHeight="1">
      <c r="A157" s="32"/>
      <c r="B157" s="33"/>
      <c r="C157" s="33"/>
      <c r="D157" s="160"/>
      <c r="E157" s="20">
        <f>SUM(G166:K166)</f>
        <v>0</v>
      </c>
      <c r="F157" s="21" t="s">
        <v>10</v>
      </c>
      <c r="G157" s="22"/>
      <c r="H157" s="22"/>
      <c r="I157" s="22"/>
      <c r="J157" s="22"/>
      <c r="K157" s="22"/>
      <c r="L157" s="58"/>
    </row>
    <row r="158" spans="1:12" ht="25.5">
      <c r="A158" s="32"/>
      <c r="B158" s="33"/>
      <c r="C158" s="33"/>
      <c r="D158" s="160"/>
      <c r="E158" s="20">
        <f>SUM(G167:K167)</f>
        <v>0</v>
      </c>
      <c r="F158" s="24" t="s">
        <v>11</v>
      </c>
      <c r="G158" s="22"/>
      <c r="H158" s="22"/>
      <c r="I158" s="22"/>
      <c r="J158" s="22"/>
      <c r="K158" s="22"/>
      <c r="L158" s="58"/>
    </row>
    <row r="159" spans="1:12" ht="51">
      <c r="A159" s="32"/>
      <c r="B159" s="33"/>
      <c r="C159" s="33"/>
      <c r="D159" s="160"/>
      <c r="E159" s="25">
        <v>183750</v>
      </c>
      <c r="F159" s="26" t="s">
        <v>12</v>
      </c>
      <c r="G159" s="27">
        <v>183750</v>
      </c>
      <c r="H159" s="27"/>
      <c r="I159" s="27"/>
      <c r="J159" s="27"/>
      <c r="K159" s="27"/>
      <c r="L159" s="61"/>
    </row>
    <row r="160" spans="1:12" ht="29.25" customHeight="1">
      <c r="A160" s="13"/>
      <c r="B160" s="14"/>
      <c r="C160" s="14"/>
      <c r="D160" s="160"/>
      <c r="E160" s="40">
        <v>245000</v>
      </c>
      <c r="F160" s="41" t="s">
        <v>13</v>
      </c>
      <c r="G160" s="40">
        <f aca="true" t="shared" si="20" ref="G160:L160">SUM(G155:G159)</f>
        <v>245000</v>
      </c>
      <c r="H160" s="40">
        <f t="shared" si="20"/>
        <v>0</v>
      </c>
      <c r="I160" s="40">
        <f t="shared" si="20"/>
        <v>0</v>
      </c>
      <c r="J160" s="40">
        <f t="shared" si="20"/>
        <v>0</v>
      </c>
      <c r="K160" s="40">
        <f t="shared" si="20"/>
        <v>0</v>
      </c>
      <c r="L160" s="53">
        <f t="shared" si="20"/>
        <v>0</v>
      </c>
    </row>
    <row r="161" spans="1:12" ht="15">
      <c r="A161" s="161" t="s">
        <v>16</v>
      </c>
      <c r="B161" s="161"/>
      <c r="C161" s="161"/>
      <c r="D161" s="161"/>
      <c r="E161" s="64">
        <f>SUM(E148+E154+E160)</f>
        <v>3095000</v>
      </c>
      <c r="F161" s="11"/>
      <c r="G161" s="64">
        <f>SUM(G148+G154+G160)</f>
        <v>1445000</v>
      </c>
      <c r="H161" s="64">
        <v>0</v>
      </c>
      <c r="I161" s="64">
        <f>SUM(I148,I154,I160)</f>
        <v>0</v>
      </c>
      <c r="J161" s="64">
        <f>SUM(J148,J154,J160)</f>
        <v>0</v>
      </c>
      <c r="K161" s="64">
        <f>SUM(K148,K154,K160)</f>
        <v>0</v>
      </c>
      <c r="L161" s="65">
        <v>0</v>
      </c>
    </row>
    <row r="162" spans="1:12" ht="15">
      <c r="A162" s="46"/>
      <c r="B162" s="46"/>
      <c r="C162" s="164" t="s">
        <v>36</v>
      </c>
      <c r="D162" s="164"/>
      <c r="E162" s="66">
        <f>SUM(E21+E43+E59+E83+E107+E119+E137+E161)</f>
        <v>77195000</v>
      </c>
      <c r="F162" s="67"/>
      <c r="G162" s="66">
        <f aca="true" t="shared" si="21" ref="G162:L162">SUM(G21+G43+G59+G83+G107+G119+G137+G161)</f>
        <v>21970000</v>
      </c>
      <c r="H162" s="66">
        <f t="shared" si="21"/>
        <v>27650000</v>
      </c>
      <c r="I162" s="66">
        <f t="shared" si="21"/>
        <v>14200000</v>
      </c>
      <c r="J162" s="66">
        <f t="shared" si="21"/>
        <v>5925000</v>
      </c>
      <c r="K162" s="68">
        <f t="shared" si="21"/>
        <v>2900000</v>
      </c>
      <c r="L162" s="69">
        <f t="shared" si="21"/>
        <v>3400000</v>
      </c>
    </row>
    <row r="163" ht="12.75">
      <c r="L163" s="59">
        <v>8</v>
      </c>
    </row>
    <row r="169" ht="31.5" customHeight="1"/>
    <row r="175" ht="33" customHeight="1"/>
    <row r="181" ht="31.5" customHeight="1"/>
    <row r="193" ht="31.5" customHeight="1"/>
    <row r="199" ht="32.25" customHeight="1"/>
    <row r="205" ht="30.75" customHeight="1"/>
  </sheetData>
  <sheetProtection/>
  <mergeCells count="29">
    <mergeCell ref="C162:D162"/>
    <mergeCell ref="D142:D148"/>
    <mergeCell ref="D149:D154"/>
    <mergeCell ref="D155:D160"/>
    <mergeCell ref="A161:D161"/>
    <mergeCell ref="A119:D119"/>
    <mergeCell ref="D125:D130"/>
    <mergeCell ref="D131:D136"/>
    <mergeCell ref="A137:D137"/>
    <mergeCell ref="D95:D100"/>
    <mergeCell ref="D101:D106"/>
    <mergeCell ref="A107:D107"/>
    <mergeCell ref="D112:D118"/>
    <mergeCell ref="D71:D76"/>
    <mergeCell ref="D77:D82"/>
    <mergeCell ref="A83:D83"/>
    <mergeCell ref="D88:D94"/>
    <mergeCell ref="A59:D59"/>
    <mergeCell ref="D65:D70"/>
    <mergeCell ref="D25:D30"/>
    <mergeCell ref="D31:D36"/>
    <mergeCell ref="D37:D42"/>
    <mergeCell ref="A43:D43"/>
    <mergeCell ref="D3:D8"/>
    <mergeCell ref="D9:D14"/>
    <mergeCell ref="D15:D20"/>
    <mergeCell ref="A21:D21"/>
    <mergeCell ref="D47:D52"/>
    <mergeCell ref="D53:D58"/>
  </mergeCells>
  <printOptions horizontalCentered="1"/>
  <pageMargins left="0.39375" right="0.19652777777777777" top="1.1812500000000001" bottom="0.19652777777777777" header="0.5118055555555556" footer="0.5118055555555556"/>
  <pageSetup fitToHeight="4" fitToWidth="4" horizontalDpi="300" verticalDpi="3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4"/>
  <sheetViews>
    <sheetView tabSelected="1" view="pageBreakPreview" zoomScaleNormal="75" zoomScaleSheetLayoutView="100" zoomScalePageLayoutView="0" workbookViewId="0" topLeftCell="A1">
      <selection activeCell="K3" sqref="K3"/>
    </sheetView>
  </sheetViews>
  <sheetFormatPr defaultColWidth="9.00390625" defaultRowHeight="12.75"/>
  <cols>
    <col min="1" max="1" width="5.375" style="0" customWidth="1"/>
    <col min="2" max="3" width="6.625" style="0" customWidth="1"/>
    <col min="4" max="4" width="28.25390625" style="0" customWidth="1"/>
    <col min="5" max="5" width="15.125" style="0" customWidth="1"/>
    <col min="6" max="6" width="17.375" style="0" customWidth="1"/>
    <col min="7" max="8" width="13.625" style="0" customWidth="1"/>
    <col min="9" max="10" width="11.25390625" style="0" customWidth="1"/>
    <col min="11" max="11" width="13.125" style="0" customWidth="1"/>
    <col min="12" max="12" width="11.75390625" style="0" customWidth="1"/>
    <col min="13" max="13" width="19.00390625" style="0" customWidth="1"/>
  </cols>
  <sheetData>
    <row r="1" spans="1:13" s="70" customFormat="1" ht="13.5" customHeight="1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79" t="s">
        <v>99</v>
      </c>
      <c r="M1" s="179"/>
    </row>
    <row r="2" spans="1:13" s="70" customFormat="1" ht="12.7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79" t="s">
        <v>101</v>
      </c>
      <c r="L2" s="179"/>
      <c r="M2" s="179"/>
    </row>
    <row r="3" spans="1:13" s="70" customFormat="1" ht="14.25" customHeight="1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79" t="s">
        <v>98</v>
      </c>
      <c r="M3" s="180"/>
    </row>
    <row r="4" spans="1:13" s="70" customFormat="1" ht="15" customHeigh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79" t="s">
        <v>100</v>
      </c>
      <c r="M4" s="179"/>
    </row>
    <row r="5" spans="1:13" ht="16.5" customHeight="1">
      <c r="A5" s="176" t="s">
        <v>37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</row>
    <row r="6" spans="1:13" ht="6.75" customHeight="1" hidden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</row>
    <row r="7" spans="1:12" ht="16.5" customHeight="1" thickBot="1">
      <c r="A7" s="177" t="s">
        <v>38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</row>
    <row r="8" spans="1:13" ht="36" customHeight="1" thickTop="1">
      <c r="A8" s="72" t="s">
        <v>0</v>
      </c>
      <c r="B8" s="73" t="s">
        <v>1</v>
      </c>
      <c r="C8" s="73" t="s">
        <v>2</v>
      </c>
      <c r="D8" s="3" t="s">
        <v>3</v>
      </c>
      <c r="E8" s="121" t="s">
        <v>39</v>
      </c>
      <c r="F8" s="5" t="s">
        <v>5</v>
      </c>
      <c r="G8" s="3">
        <v>2008</v>
      </c>
      <c r="H8" s="3">
        <v>2009</v>
      </c>
      <c r="I8" s="3">
        <v>2010</v>
      </c>
      <c r="J8" s="3">
        <v>2011</v>
      </c>
      <c r="K8" s="3">
        <v>2012</v>
      </c>
      <c r="L8" s="6">
        <v>2013</v>
      </c>
      <c r="M8" s="128" t="s">
        <v>40</v>
      </c>
    </row>
    <row r="9" spans="1:13" ht="15.75">
      <c r="A9" s="7">
        <v>600</v>
      </c>
      <c r="B9" s="8">
        <v>60016</v>
      </c>
      <c r="C9" s="8">
        <v>6050</v>
      </c>
      <c r="D9" s="9" t="s">
        <v>6</v>
      </c>
      <c r="E9" s="10"/>
      <c r="F9" s="11"/>
      <c r="G9" s="11"/>
      <c r="H9" s="11"/>
      <c r="I9" s="11"/>
      <c r="J9" s="11"/>
      <c r="K9" s="11"/>
      <c r="L9" s="12"/>
      <c r="M9" s="132"/>
    </row>
    <row r="10" spans="1:13" ht="16.5" customHeight="1">
      <c r="A10" s="13"/>
      <c r="B10" s="14"/>
      <c r="C10" s="14"/>
      <c r="D10" s="178" t="s">
        <v>41</v>
      </c>
      <c r="E10" s="15">
        <f>SUM(G10:L10)</f>
        <v>575000</v>
      </c>
      <c r="F10" s="75" t="s">
        <v>8</v>
      </c>
      <c r="G10" s="17"/>
      <c r="H10" s="17"/>
      <c r="I10" s="18"/>
      <c r="J10" s="18"/>
      <c r="K10" s="18"/>
      <c r="L10" s="19">
        <v>575000</v>
      </c>
      <c r="M10" s="129">
        <f>SUM(F10:L10)</f>
        <v>575000</v>
      </c>
    </row>
    <row r="11" spans="1:13" ht="15" customHeight="1">
      <c r="A11" s="13"/>
      <c r="B11" s="14"/>
      <c r="C11" s="14"/>
      <c r="D11" s="178"/>
      <c r="E11" s="15">
        <f>SUM(G11:L11)</f>
        <v>0</v>
      </c>
      <c r="F11" s="76" t="s">
        <v>9</v>
      </c>
      <c r="G11" s="22"/>
      <c r="H11" s="22"/>
      <c r="I11" s="22"/>
      <c r="J11" s="22"/>
      <c r="K11" s="22"/>
      <c r="L11" s="23"/>
      <c r="M11" s="129">
        <f>SUM(F11:L11)</f>
        <v>0</v>
      </c>
    </row>
    <row r="12" spans="1:13" ht="15.75" customHeight="1">
      <c r="A12" s="13"/>
      <c r="B12" s="14"/>
      <c r="C12" s="14"/>
      <c r="D12" s="178"/>
      <c r="E12" s="15">
        <f>SUM(G12:L12)</f>
        <v>300000</v>
      </c>
      <c r="F12" s="76" t="s">
        <v>10</v>
      </c>
      <c r="G12" s="22"/>
      <c r="H12" s="22"/>
      <c r="I12" s="22">
        <v>300000</v>
      </c>
      <c r="J12" s="22"/>
      <c r="K12" s="22"/>
      <c r="L12" s="23"/>
      <c r="M12" s="129">
        <f>SUM(F12:L12)</f>
        <v>300000</v>
      </c>
    </row>
    <row r="13" spans="1:13" ht="16.5" customHeight="1">
      <c r="A13" s="13"/>
      <c r="B13" s="14"/>
      <c r="C13" s="14"/>
      <c r="D13" s="178"/>
      <c r="E13" s="15">
        <f>SUM(G13:L13)</f>
        <v>0</v>
      </c>
      <c r="F13" s="77" t="s">
        <v>11</v>
      </c>
      <c r="G13" s="22"/>
      <c r="H13" s="22"/>
      <c r="I13" s="22"/>
      <c r="J13" s="22"/>
      <c r="K13" s="22"/>
      <c r="L13" s="23"/>
      <c r="M13" s="129">
        <f>SUM(F13:L13)</f>
        <v>0</v>
      </c>
    </row>
    <row r="14" spans="1:13" ht="26.25" customHeight="1" thickBot="1">
      <c r="A14" s="13"/>
      <c r="B14" s="14"/>
      <c r="C14" s="14"/>
      <c r="D14" s="178"/>
      <c r="E14" s="15">
        <f>SUM(G14:L14)</f>
        <v>1125000</v>
      </c>
      <c r="F14" s="78" t="s">
        <v>42</v>
      </c>
      <c r="G14" s="27"/>
      <c r="H14" s="27"/>
      <c r="I14" s="27"/>
      <c r="J14" s="27">
        <v>500000</v>
      </c>
      <c r="K14" s="27">
        <v>500000</v>
      </c>
      <c r="L14" s="28">
        <v>125000</v>
      </c>
      <c r="M14" s="129">
        <f>SUM(F14:L14)</f>
        <v>1125000</v>
      </c>
    </row>
    <row r="15" spans="1:13" ht="22.5" customHeight="1" thickBot="1" thickTop="1">
      <c r="A15" s="13"/>
      <c r="B15" s="14"/>
      <c r="C15" s="14"/>
      <c r="D15" s="124" t="s">
        <v>85</v>
      </c>
      <c r="E15" s="54">
        <f>SUM(E9:E14)</f>
        <v>2000000</v>
      </c>
      <c r="F15" s="30" t="s">
        <v>13</v>
      </c>
      <c r="G15" s="54">
        <f aca="true" t="shared" si="0" ref="G15:L15">SUM(G9:G14)</f>
        <v>0</v>
      </c>
      <c r="H15" s="54">
        <f t="shared" si="0"/>
        <v>0</v>
      </c>
      <c r="I15" s="54">
        <f t="shared" si="0"/>
        <v>300000</v>
      </c>
      <c r="J15" s="54">
        <f t="shared" si="0"/>
        <v>500000</v>
      </c>
      <c r="K15" s="54">
        <f t="shared" si="0"/>
        <v>500000</v>
      </c>
      <c r="L15" s="55">
        <f t="shared" si="0"/>
        <v>700000</v>
      </c>
      <c r="M15" s="55">
        <f>SUM(G15:L15)</f>
        <v>2000000</v>
      </c>
    </row>
    <row r="16" spans="1:13" ht="18" customHeight="1" thickTop="1">
      <c r="A16" s="32"/>
      <c r="B16" s="33"/>
      <c r="C16" s="33"/>
      <c r="D16" s="167" t="s">
        <v>14</v>
      </c>
      <c r="E16" s="15">
        <f>SUM(G16:L16)</f>
        <v>0</v>
      </c>
      <c r="F16" s="79" t="s">
        <v>8</v>
      </c>
      <c r="G16" s="36"/>
      <c r="H16" s="37"/>
      <c r="I16" s="37"/>
      <c r="J16" s="36"/>
      <c r="K16" s="36"/>
      <c r="L16" s="38"/>
      <c r="M16" s="129">
        <f aca="true" t="shared" si="1" ref="M16:M21">SUM(F16:L16)</f>
        <v>0</v>
      </c>
    </row>
    <row r="17" spans="1:13" ht="19.5" customHeight="1">
      <c r="A17" s="32"/>
      <c r="B17" s="33"/>
      <c r="C17" s="33"/>
      <c r="D17" s="178"/>
      <c r="E17" s="15">
        <f>SUM(G17:L17)</f>
        <v>400000</v>
      </c>
      <c r="F17" s="76" t="s">
        <v>9</v>
      </c>
      <c r="G17" s="22">
        <v>0</v>
      </c>
      <c r="H17" s="22">
        <v>400000</v>
      </c>
      <c r="I17" s="22"/>
      <c r="J17" s="22"/>
      <c r="K17" s="22"/>
      <c r="L17" s="23"/>
      <c r="M17" s="129">
        <f t="shared" si="1"/>
        <v>400000</v>
      </c>
    </row>
    <row r="18" spans="1:13" ht="18.75" customHeight="1">
      <c r="A18" s="32"/>
      <c r="B18" s="33"/>
      <c r="C18" s="33"/>
      <c r="D18" s="178"/>
      <c r="E18" s="15">
        <f>SUM(G18:L18)</f>
        <v>129500</v>
      </c>
      <c r="F18" s="76" t="s">
        <v>10</v>
      </c>
      <c r="G18" s="22"/>
      <c r="H18" s="22">
        <v>129500</v>
      </c>
      <c r="I18" s="22"/>
      <c r="J18" s="22"/>
      <c r="K18" s="22"/>
      <c r="L18" s="23"/>
      <c r="M18" s="129">
        <f t="shared" si="1"/>
        <v>129500</v>
      </c>
    </row>
    <row r="19" spans="1:13" ht="16.5" customHeight="1">
      <c r="A19" s="32"/>
      <c r="B19" s="33"/>
      <c r="C19" s="33"/>
      <c r="D19" s="178"/>
      <c r="E19" s="15">
        <f>SUM(G19:L19)</f>
        <v>0</v>
      </c>
      <c r="F19" s="77" t="s">
        <v>11</v>
      </c>
      <c r="G19" s="22"/>
      <c r="H19" s="22"/>
      <c r="I19" s="22"/>
      <c r="J19" s="22"/>
      <c r="K19" s="22"/>
      <c r="L19" s="23"/>
      <c r="M19" s="129">
        <f t="shared" si="1"/>
        <v>0</v>
      </c>
    </row>
    <row r="20" spans="1:13" ht="27" customHeight="1" thickBot="1">
      <c r="A20" s="32"/>
      <c r="B20" s="33"/>
      <c r="C20" s="33"/>
      <c r="D20" s="178"/>
      <c r="E20" s="15">
        <f>SUM(G20:L20)</f>
        <v>670500</v>
      </c>
      <c r="F20" s="78" t="s">
        <v>42</v>
      </c>
      <c r="G20" s="27"/>
      <c r="H20" s="27"/>
      <c r="I20" s="27">
        <v>670500</v>
      </c>
      <c r="J20" s="27"/>
      <c r="K20" s="27"/>
      <c r="L20" s="28"/>
      <c r="M20" s="129">
        <f t="shared" si="1"/>
        <v>670500</v>
      </c>
    </row>
    <row r="21" spans="1:13" ht="20.25" customHeight="1" thickBot="1" thickTop="1">
      <c r="A21" s="13"/>
      <c r="B21" s="14"/>
      <c r="C21" s="14"/>
      <c r="D21" s="124" t="s">
        <v>84</v>
      </c>
      <c r="E21" s="54">
        <f>SUM(E16:E20)</f>
        <v>1200000</v>
      </c>
      <c r="F21" s="30" t="s">
        <v>13</v>
      </c>
      <c r="G21" s="54">
        <f aca="true" t="shared" si="2" ref="G21:L21">SUM(G16:G20)</f>
        <v>0</v>
      </c>
      <c r="H21" s="54">
        <f t="shared" si="2"/>
        <v>529500</v>
      </c>
      <c r="I21" s="54">
        <f t="shared" si="2"/>
        <v>670500</v>
      </c>
      <c r="J21" s="54">
        <f t="shared" si="2"/>
        <v>0</v>
      </c>
      <c r="K21" s="54">
        <f t="shared" si="2"/>
        <v>0</v>
      </c>
      <c r="L21" s="55">
        <f t="shared" si="2"/>
        <v>0</v>
      </c>
      <c r="M21" s="55">
        <f t="shared" si="1"/>
        <v>1200000</v>
      </c>
    </row>
    <row r="22" spans="1:13" ht="12.75" customHeight="1" hidden="1">
      <c r="A22" s="48"/>
      <c r="B22" s="48"/>
      <c r="C22" s="48"/>
      <c r="L22" s="80"/>
      <c r="M22" s="80"/>
    </row>
    <row r="23" spans="1:13" ht="14.25" customHeight="1" thickTop="1">
      <c r="A23" s="13"/>
      <c r="B23" s="14"/>
      <c r="C23" s="14"/>
      <c r="D23" s="183" t="s">
        <v>43</v>
      </c>
      <c r="E23" s="10"/>
      <c r="F23" s="11"/>
      <c r="G23" s="11"/>
      <c r="H23" s="11"/>
      <c r="I23" s="11"/>
      <c r="J23" s="11"/>
      <c r="K23" s="11"/>
      <c r="L23" s="12"/>
      <c r="M23" s="132"/>
    </row>
    <row r="24" spans="1:13" ht="14.25" customHeight="1">
      <c r="A24" s="13"/>
      <c r="B24" s="14"/>
      <c r="C24" s="14"/>
      <c r="D24" s="178"/>
      <c r="E24" s="15">
        <f>SUM(G24:L24)</f>
        <v>394500</v>
      </c>
      <c r="F24" s="75" t="s">
        <v>8</v>
      </c>
      <c r="G24" s="17">
        <v>357000</v>
      </c>
      <c r="H24" s="17">
        <v>37500</v>
      </c>
      <c r="I24" s="18"/>
      <c r="J24" s="18"/>
      <c r="K24" s="18"/>
      <c r="L24" s="19"/>
      <c r="M24" s="129">
        <f>SUM(F24:L24)</f>
        <v>394500</v>
      </c>
    </row>
    <row r="25" spans="1:13" ht="17.25" customHeight="1">
      <c r="A25" s="13"/>
      <c r="B25" s="14"/>
      <c r="C25" s="14"/>
      <c r="D25" s="178"/>
      <c r="E25" s="15">
        <f>SUM(G25:L25)</f>
        <v>0</v>
      </c>
      <c r="F25" s="76" t="s">
        <v>9</v>
      </c>
      <c r="G25" s="22"/>
      <c r="H25" s="22"/>
      <c r="I25" s="22"/>
      <c r="J25" s="22"/>
      <c r="K25" s="22"/>
      <c r="L25" s="23"/>
      <c r="M25" s="129">
        <f>SUM(F25:L25)</f>
        <v>0</v>
      </c>
    </row>
    <row r="26" spans="1:13" ht="19.5" customHeight="1">
      <c r="A26" s="13"/>
      <c r="B26" s="14"/>
      <c r="C26" s="14"/>
      <c r="D26" s="178"/>
      <c r="E26" s="15">
        <f>SUM(G26:L26)</f>
        <v>0</v>
      </c>
      <c r="F26" s="76" t="s">
        <v>10</v>
      </c>
      <c r="G26" s="22"/>
      <c r="H26" s="22"/>
      <c r="I26" s="22"/>
      <c r="J26" s="22"/>
      <c r="K26" s="22"/>
      <c r="L26" s="23"/>
      <c r="M26" s="129">
        <f>SUM(F26:L26)</f>
        <v>0</v>
      </c>
    </row>
    <row r="27" spans="1:13" ht="18" customHeight="1">
      <c r="A27" s="13"/>
      <c r="B27" s="14"/>
      <c r="C27" s="14"/>
      <c r="D27" s="178"/>
      <c r="E27" s="15">
        <f>SUM(G27:L27)</f>
        <v>0</v>
      </c>
      <c r="F27" s="77" t="s">
        <v>11</v>
      </c>
      <c r="G27" s="22"/>
      <c r="H27" s="22"/>
      <c r="I27" s="22"/>
      <c r="J27" s="22"/>
      <c r="K27" s="22"/>
      <c r="L27" s="23"/>
      <c r="M27" s="129">
        <f>SUM(F27:L27)</f>
        <v>0</v>
      </c>
    </row>
    <row r="28" spans="1:13" ht="24.75" customHeight="1" thickBot="1">
      <c r="A28" s="13"/>
      <c r="B28" s="14"/>
      <c r="C28" s="14"/>
      <c r="D28" s="178"/>
      <c r="E28" s="15">
        <f>SUM(G28:L28)</f>
        <v>562500</v>
      </c>
      <c r="F28" s="78" t="s">
        <v>42</v>
      </c>
      <c r="G28" s="27"/>
      <c r="H28" s="27">
        <v>562500</v>
      </c>
      <c r="I28" s="27"/>
      <c r="J28" s="27"/>
      <c r="K28" s="27"/>
      <c r="L28" s="28"/>
      <c r="M28" s="129">
        <f>SUM(F28:L28)</f>
        <v>562500</v>
      </c>
    </row>
    <row r="29" spans="1:13" ht="21.75" customHeight="1" thickBot="1" thickTop="1">
      <c r="A29" s="13"/>
      <c r="B29" s="14"/>
      <c r="C29" s="14"/>
      <c r="D29" s="124" t="s">
        <v>86</v>
      </c>
      <c r="E29" s="54">
        <f>SUM(E23:E28)</f>
        <v>957000</v>
      </c>
      <c r="F29" s="30" t="s">
        <v>13</v>
      </c>
      <c r="G29" s="54">
        <f aca="true" t="shared" si="3" ref="G29:L29">SUM(G23:G28)</f>
        <v>357000</v>
      </c>
      <c r="H29" s="54">
        <f t="shared" si="3"/>
        <v>600000</v>
      </c>
      <c r="I29" s="54">
        <f t="shared" si="3"/>
        <v>0</v>
      </c>
      <c r="J29" s="54">
        <f t="shared" si="3"/>
        <v>0</v>
      </c>
      <c r="K29" s="54">
        <f t="shared" si="3"/>
        <v>0</v>
      </c>
      <c r="L29" s="54">
        <f t="shared" si="3"/>
        <v>0</v>
      </c>
      <c r="M29" s="55">
        <f>SUM(G29:L29)</f>
        <v>957000</v>
      </c>
    </row>
    <row r="30" spans="1:13" s="82" customFormat="1" ht="18.75" customHeight="1" thickBot="1" thickTop="1">
      <c r="A30" s="181" t="s">
        <v>36</v>
      </c>
      <c r="B30" s="181"/>
      <c r="C30" s="181"/>
      <c r="D30" s="181"/>
      <c r="E30" s="81">
        <f>SUM(E29,E21,E15)</f>
        <v>4157000</v>
      </c>
      <c r="F30" s="81"/>
      <c r="G30" s="81">
        <f aca="true" t="shared" si="4" ref="G30:L30">SUM(G29,G21,G15)</f>
        <v>357000</v>
      </c>
      <c r="H30" s="81">
        <f t="shared" si="4"/>
        <v>1129500</v>
      </c>
      <c r="I30" s="81">
        <f t="shared" si="4"/>
        <v>970500</v>
      </c>
      <c r="J30" s="81">
        <f t="shared" si="4"/>
        <v>500000</v>
      </c>
      <c r="K30" s="81">
        <f t="shared" si="4"/>
        <v>500000</v>
      </c>
      <c r="L30" s="81">
        <f t="shared" si="4"/>
        <v>700000</v>
      </c>
      <c r="M30" s="133">
        <f>SUM(G30:L30)</f>
        <v>4157000</v>
      </c>
    </row>
    <row r="31" spans="1:13" ht="19.5" customHeight="1" thickBot="1" thickTop="1">
      <c r="A31" s="161" t="s">
        <v>16</v>
      </c>
      <c r="B31" s="161"/>
      <c r="C31" s="161"/>
      <c r="D31" s="161"/>
      <c r="E31" s="83">
        <f>E30</f>
        <v>4157000</v>
      </c>
      <c r="F31" s="83"/>
      <c r="G31" s="83">
        <f aca="true" t="shared" si="5" ref="G31:M31">G30</f>
        <v>357000</v>
      </c>
      <c r="H31" s="83">
        <f t="shared" si="5"/>
        <v>1129500</v>
      </c>
      <c r="I31" s="83">
        <f t="shared" si="5"/>
        <v>970500</v>
      </c>
      <c r="J31" s="83">
        <f t="shared" si="5"/>
        <v>500000</v>
      </c>
      <c r="K31" s="83">
        <f t="shared" si="5"/>
        <v>500000</v>
      </c>
      <c r="L31" s="83">
        <f t="shared" si="5"/>
        <v>700000</v>
      </c>
      <c r="M31" s="134">
        <f t="shared" si="5"/>
        <v>4157000</v>
      </c>
    </row>
    <row r="32" spans="1:13" ht="15.75" customHeight="1" thickBot="1" thickTop="1">
      <c r="A32" s="145"/>
      <c r="B32" s="92"/>
      <c r="C32" s="92"/>
      <c r="D32" s="92"/>
      <c r="E32" s="143"/>
      <c r="F32" s="143"/>
      <c r="G32" s="143"/>
      <c r="H32" s="143"/>
      <c r="I32" s="143"/>
      <c r="J32" s="143"/>
      <c r="K32" s="143"/>
      <c r="L32" s="143"/>
      <c r="M32" s="141">
        <v>1</v>
      </c>
    </row>
    <row r="33" spans="1:13" ht="36" customHeight="1" thickTop="1">
      <c r="A33" s="72" t="s">
        <v>0</v>
      </c>
      <c r="B33" s="73" t="s">
        <v>1</v>
      </c>
      <c r="C33" s="73" t="s">
        <v>2</v>
      </c>
      <c r="D33" s="3" t="s">
        <v>3</v>
      </c>
      <c r="E33" s="121" t="s">
        <v>39</v>
      </c>
      <c r="F33" s="5" t="s">
        <v>5</v>
      </c>
      <c r="G33" s="3">
        <v>2008</v>
      </c>
      <c r="H33" s="3">
        <v>2009</v>
      </c>
      <c r="I33" s="3">
        <v>2010</v>
      </c>
      <c r="J33" s="3">
        <v>2011</v>
      </c>
      <c r="K33" s="3">
        <v>2012</v>
      </c>
      <c r="L33" s="6">
        <v>2013</v>
      </c>
      <c r="M33" s="128" t="s">
        <v>40</v>
      </c>
    </row>
    <row r="34" spans="1:13" ht="19.5" customHeight="1">
      <c r="A34" s="7">
        <v>600</v>
      </c>
      <c r="B34" s="8">
        <v>60016</v>
      </c>
      <c r="C34" s="8">
        <v>6050</v>
      </c>
      <c r="D34" s="183" t="s">
        <v>89</v>
      </c>
      <c r="E34" s="15">
        <f>SUM(G34:L34)</f>
        <v>0</v>
      </c>
      <c r="F34" s="75" t="s">
        <v>8</v>
      </c>
      <c r="G34" s="17"/>
      <c r="H34" s="84"/>
      <c r="I34" s="84"/>
      <c r="J34" s="17"/>
      <c r="K34" s="17"/>
      <c r="L34" s="50"/>
      <c r="M34" s="129">
        <f>SUM(F34:L34)</f>
        <v>0</v>
      </c>
    </row>
    <row r="35" spans="1:13" ht="18" customHeight="1">
      <c r="A35" s="32"/>
      <c r="B35" s="33"/>
      <c r="C35" s="33"/>
      <c r="D35" s="178"/>
      <c r="E35" s="15">
        <f>SUM(G35:L35)</f>
        <v>600000</v>
      </c>
      <c r="F35" s="76" t="s">
        <v>9</v>
      </c>
      <c r="G35" s="22">
        <v>50000</v>
      </c>
      <c r="H35" s="22">
        <v>550000</v>
      </c>
      <c r="I35" s="22"/>
      <c r="J35" s="22"/>
      <c r="K35" s="22"/>
      <c r="L35" s="23"/>
      <c r="M35" s="129">
        <f>SUM(F35:L35)</f>
        <v>600000</v>
      </c>
    </row>
    <row r="36" spans="1:13" ht="14.25" customHeight="1">
      <c r="A36" s="32"/>
      <c r="B36" s="33"/>
      <c r="C36" s="33"/>
      <c r="D36" s="178"/>
      <c r="E36" s="15">
        <f>SUM(G36:L36)</f>
        <v>0</v>
      </c>
      <c r="F36" s="76" t="s">
        <v>10</v>
      </c>
      <c r="G36" s="22"/>
      <c r="H36" s="22"/>
      <c r="I36" s="22"/>
      <c r="J36" s="22"/>
      <c r="K36" s="22"/>
      <c r="L36" s="23"/>
      <c r="M36" s="129">
        <f>SUM(F36:L36)</f>
        <v>0</v>
      </c>
    </row>
    <row r="37" spans="1:13" ht="18.75" customHeight="1">
      <c r="A37" s="32"/>
      <c r="B37" s="33"/>
      <c r="C37" s="33"/>
      <c r="D37" s="178"/>
      <c r="E37" s="15">
        <f>SUM(G37:L37)</f>
        <v>0</v>
      </c>
      <c r="F37" s="77" t="s">
        <v>11</v>
      </c>
      <c r="G37" s="22"/>
      <c r="H37" s="22"/>
      <c r="I37" s="22"/>
      <c r="J37" s="22"/>
      <c r="K37" s="22"/>
      <c r="L37" s="23"/>
      <c r="M37" s="129">
        <f>SUM(F37:L37)</f>
        <v>0</v>
      </c>
    </row>
    <row r="38" spans="1:13" ht="22.5">
      <c r="A38" s="32"/>
      <c r="B38" s="33"/>
      <c r="C38" s="33"/>
      <c r="D38" s="178"/>
      <c r="E38" s="15">
        <f>SUM(G38:L38)</f>
        <v>0</v>
      </c>
      <c r="F38" s="78" t="s">
        <v>42</v>
      </c>
      <c r="G38" s="27"/>
      <c r="H38" s="27"/>
      <c r="I38" s="27"/>
      <c r="J38" s="27"/>
      <c r="K38" s="27"/>
      <c r="L38" s="28"/>
      <c r="M38" s="129">
        <f>SUM(F38:L38)</f>
        <v>0</v>
      </c>
    </row>
    <row r="39" spans="1:13" ht="19.5" customHeight="1" thickBot="1" thickTop="1">
      <c r="A39" s="13"/>
      <c r="B39" s="14"/>
      <c r="C39" s="14"/>
      <c r="D39" s="124" t="s">
        <v>72</v>
      </c>
      <c r="E39" s="54">
        <f>SUM(E34:E38)</f>
        <v>600000</v>
      </c>
      <c r="F39" s="30" t="s">
        <v>13</v>
      </c>
      <c r="G39" s="54">
        <f aca="true" t="shared" si="6" ref="G39:L39">SUM(G34:G38)</f>
        <v>50000</v>
      </c>
      <c r="H39" s="54">
        <f t="shared" si="6"/>
        <v>550000</v>
      </c>
      <c r="I39" s="54">
        <f t="shared" si="6"/>
        <v>0</v>
      </c>
      <c r="J39" s="54">
        <f t="shared" si="6"/>
        <v>0</v>
      </c>
      <c r="K39" s="54">
        <f t="shared" si="6"/>
        <v>0</v>
      </c>
      <c r="L39" s="55">
        <f t="shared" si="6"/>
        <v>0</v>
      </c>
      <c r="M39" s="55">
        <f>SUM(G39:L39)</f>
        <v>600000</v>
      </c>
    </row>
    <row r="40" spans="1:13" ht="18.75" customHeight="1" thickTop="1">
      <c r="A40" s="32"/>
      <c r="B40" s="33"/>
      <c r="C40" s="33"/>
      <c r="D40" s="167" t="s">
        <v>44</v>
      </c>
      <c r="E40" s="15">
        <f>SUM(G40:L40)</f>
        <v>0</v>
      </c>
      <c r="F40" s="79" t="s">
        <v>8</v>
      </c>
      <c r="G40" s="36"/>
      <c r="H40" s="37"/>
      <c r="I40" s="37"/>
      <c r="J40" s="36"/>
      <c r="K40" s="36"/>
      <c r="L40" s="38"/>
      <c r="M40" s="129">
        <f>SUM(F40:L40)</f>
        <v>0</v>
      </c>
    </row>
    <row r="41" spans="1:13" ht="17.25" customHeight="1">
      <c r="A41" s="32"/>
      <c r="B41" s="33"/>
      <c r="C41" s="33"/>
      <c r="D41" s="178"/>
      <c r="E41" s="15">
        <f>SUM(G41:L41)</f>
        <v>175000</v>
      </c>
      <c r="F41" s="76" t="s">
        <v>9</v>
      </c>
      <c r="G41" s="22">
        <v>175000</v>
      </c>
      <c r="H41" s="22"/>
      <c r="I41" s="22"/>
      <c r="J41" s="22"/>
      <c r="K41" s="22"/>
      <c r="L41" s="23"/>
      <c r="M41" s="129">
        <f>SUM(F41:L41)</f>
        <v>175000</v>
      </c>
    </row>
    <row r="42" spans="1:13" ht="17.25" customHeight="1">
      <c r="A42" s="32"/>
      <c r="B42" s="33"/>
      <c r="C42" s="33"/>
      <c r="D42" s="178"/>
      <c r="E42" s="15">
        <f>SUM(G42:L42)</f>
        <v>0</v>
      </c>
      <c r="F42" s="76" t="s">
        <v>10</v>
      </c>
      <c r="G42" s="22"/>
      <c r="H42" s="22"/>
      <c r="I42" s="22"/>
      <c r="J42" s="22"/>
      <c r="K42" s="22"/>
      <c r="L42" s="23"/>
      <c r="M42" s="129">
        <f>SUM(F42:L42)</f>
        <v>0</v>
      </c>
    </row>
    <row r="43" spans="1:13" ht="18.75" customHeight="1">
      <c r="A43" s="32"/>
      <c r="B43" s="33"/>
      <c r="C43" s="33"/>
      <c r="D43" s="178"/>
      <c r="E43" s="15">
        <f>SUM(G43:L43)</f>
        <v>0</v>
      </c>
      <c r="F43" s="77" t="s">
        <v>11</v>
      </c>
      <c r="G43" s="22"/>
      <c r="H43" s="22"/>
      <c r="I43" s="22"/>
      <c r="J43" s="22"/>
      <c r="K43" s="22"/>
      <c r="L43" s="23"/>
      <c r="M43" s="129">
        <f>SUM(F43:L43)</f>
        <v>0</v>
      </c>
    </row>
    <row r="44" spans="1:13" ht="23.25" thickBot="1">
      <c r="A44" s="32"/>
      <c r="B44" s="33"/>
      <c r="C44" s="33"/>
      <c r="D44" s="178"/>
      <c r="E44" s="15">
        <f>SUM(G44:L44)</f>
        <v>225000</v>
      </c>
      <c r="F44" s="78" t="s">
        <v>42</v>
      </c>
      <c r="G44" s="27"/>
      <c r="H44" s="27"/>
      <c r="I44" s="27">
        <v>225000</v>
      </c>
      <c r="J44" s="27"/>
      <c r="K44" s="27"/>
      <c r="L44" s="28"/>
      <c r="M44" s="129">
        <f>SUM(F44:L44)</f>
        <v>225000</v>
      </c>
    </row>
    <row r="45" spans="1:13" ht="20.25" customHeight="1" thickBot="1" thickTop="1">
      <c r="A45" s="13"/>
      <c r="B45" s="14"/>
      <c r="C45" s="14"/>
      <c r="D45" s="124" t="s">
        <v>84</v>
      </c>
      <c r="E45" s="54">
        <f>SUM(E40:E44)</f>
        <v>400000</v>
      </c>
      <c r="F45" s="30" t="s">
        <v>13</v>
      </c>
      <c r="G45" s="54">
        <f aca="true" t="shared" si="7" ref="G45:L45">SUM(G40:G44)</f>
        <v>175000</v>
      </c>
      <c r="H45" s="54">
        <f t="shared" si="7"/>
        <v>0</v>
      </c>
      <c r="I45" s="54">
        <f t="shared" si="7"/>
        <v>225000</v>
      </c>
      <c r="J45" s="54">
        <f t="shared" si="7"/>
        <v>0</v>
      </c>
      <c r="K45" s="54">
        <f t="shared" si="7"/>
        <v>0</v>
      </c>
      <c r="L45" s="55">
        <f t="shared" si="7"/>
        <v>0</v>
      </c>
      <c r="M45" s="55">
        <f>SUM(G45:L45)</f>
        <v>400000</v>
      </c>
    </row>
    <row r="46" spans="1:13" ht="18.75" customHeight="1" thickTop="1">
      <c r="A46" s="85">
        <v>630</v>
      </c>
      <c r="B46" s="86">
        <v>63095</v>
      </c>
      <c r="C46" s="86">
        <v>6050</v>
      </c>
      <c r="D46" s="87" t="s">
        <v>45</v>
      </c>
      <c r="E46" s="15">
        <f>SUM(G46:L46)</f>
        <v>821250</v>
      </c>
      <c r="F46" s="79" t="s">
        <v>8</v>
      </c>
      <c r="G46" s="36">
        <v>50000</v>
      </c>
      <c r="H46" s="39"/>
      <c r="I46" s="39">
        <v>771250</v>
      </c>
      <c r="J46" s="36"/>
      <c r="K46" s="36"/>
      <c r="L46" s="38"/>
      <c r="M46" s="129">
        <f>SUM(F46:L46)</f>
        <v>821250</v>
      </c>
    </row>
    <row r="47" spans="1:13" ht="15" customHeight="1">
      <c r="A47" s="32"/>
      <c r="B47" s="33"/>
      <c r="C47" s="33"/>
      <c r="D47" s="178" t="s">
        <v>97</v>
      </c>
      <c r="E47" s="15">
        <f>SUM(G47:L47)</f>
        <v>0</v>
      </c>
      <c r="F47" s="76" t="s">
        <v>9</v>
      </c>
      <c r="G47" s="22"/>
      <c r="H47" s="22"/>
      <c r="I47" s="22"/>
      <c r="J47" s="22"/>
      <c r="K47" s="22"/>
      <c r="L47" s="23"/>
      <c r="M47" s="129">
        <f>SUM(F47:L47)</f>
        <v>0</v>
      </c>
    </row>
    <row r="48" spans="1:13" ht="16.5" customHeight="1">
      <c r="A48" s="32"/>
      <c r="B48" s="33"/>
      <c r="C48" s="33"/>
      <c r="D48" s="178"/>
      <c r="E48" s="15">
        <f>SUM(G48:L48)</f>
        <v>375000</v>
      </c>
      <c r="F48" s="76" t="s">
        <v>10</v>
      </c>
      <c r="G48" s="22">
        <v>50000</v>
      </c>
      <c r="H48" s="22"/>
      <c r="I48" s="22">
        <v>325000</v>
      </c>
      <c r="J48" s="22"/>
      <c r="K48" s="22"/>
      <c r="L48" s="23"/>
      <c r="M48" s="129">
        <f>SUM(F48:L48)</f>
        <v>375000</v>
      </c>
    </row>
    <row r="49" spans="1:13" ht="15.75">
      <c r="A49" s="32"/>
      <c r="B49" s="33"/>
      <c r="C49" s="33"/>
      <c r="D49" s="178"/>
      <c r="E49" s="15">
        <f>SUM(G49:L49)</f>
        <v>0</v>
      </c>
      <c r="F49" s="77" t="s">
        <v>11</v>
      </c>
      <c r="G49" s="22"/>
      <c r="H49" s="22"/>
      <c r="I49" s="22"/>
      <c r="J49" s="22"/>
      <c r="K49" s="22"/>
      <c r="L49" s="23"/>
      <c r="M49" s="129">
        <f>SUM(F49:L49)</f>
        <v>0</v>
      </c>
    </row>
    <row r="50" spans="1:13" ht="23.25" thickBot="1">
      <c r="A50" s="32"/>
      <c r="B50" s="33"/>
      <c r="C50" s="33"/>
      <c r="D50" s="178"/>
      <c r="E50" s="15">
        <f>SUM(G50:L50)</f>
        <v>1473750</v>
      </c>
      <c r="F50" s="78" t="s">
        <v>42</v>
      </c>
      <c r="G50" s="27"/>
      <c r="H50" s="27">
        <v>625000</v>
      </c>
      <c r="I50" s="27">
        <v>848750</v>
      </c>
      <c r="J50" s="27"/>
      <c r="K50" s="27"/>
      <c r="L50" s="28"/>
      <c r="M50" s="129">
        <f>SUM(F50:L50)</f>
        <v>1473750</v>
      </c>
    </row>
    <row r="51" spans="1:13" ht="15.75" customHeight="1" thickBot="1" thickTop="1">
      <c r="A51" s="13"/>
      <c r="B51" s="14"/>
      <c r="C51" s="14"/>
      <c r="D51" s="124" t="s">
        <v>73</v>
      </c>
      <c r="E51" s="54">
        <f>SUM(E46:E50)</f>
        <v>2670000</v>
      </c>
      <c r="F51" s="30" t="s">
        <v>13</v>
      </c>
      <c r="G51" s="54">
        <f aca="true" t="shared" si="8" ref="G51:L51">SUM(G46:G50)</f>
        <v>100000</v>
      </c>
      <c r="H51" s="54">
        <f t="shared" si="8"/>
        <v>625000</v>
      </c>
      <c r="I51" s="54">
        <f t="shared" si="8"/>
        <v>1945000</v>
      </c>
      <c r="J51" s="54">
        <f t="shared" si="8"/>
        <v>0</v>
      </c>
      <c r="K51" s="54">
        <f t="shared" si="8"/>
        <v>0</v>
      </c>
      <c r="L51" s="55">
        <f t="shared" si="8"/>
        <v>0</v>
      </c>
      <c r="M51" s="55">
        <f>SUM(G51:L51)</f>
        <v>2670000</v>
      </c>
    </row>
    <row r="52" spans="1:13" ht="15.75" customHeight="1" thickTop="1">
      <c r="A52" s="32"/>
      <c r="B52" s="33"/>
      <c r="C52" s="33"/>
      <c r="D52" s="167" t="s">
        <v>96</v>
      </c>
      <c r="E52" s="15">
        <f>SUM(G52:L52)</f>
        <v>738125</v>
      </c>
      <c r="F52" s="79" t="s">
        <v>8</v>
      </c>
      <c r="G52" s="39">
        <v>50000</v>
      </c>
      <c r="H52" s="36"/>
      <c r="I52" s="36">
        <v>688125</v>
      </c>
      <c r="J52" s="36"/>
      <c r="K52" s="36"/>
      <c r="L52" s="38"/>
      <c r="M52" s="129">
        <f>SUM(F52:L52)</f>
        <v>738125</v>
      </c>
    </row>
    <row r="53" spans="1:13" ht="15.75">
      <c r="A53" s="32"/>
      <c r="B53" s="33"/>
      <c r="C53" s="33"/>
      <c r="D53" s="178"/>
      <c r="E53" s="15">
        <f>SUM(G53:L53)</f>
        <v>0</v>
      </c>
      <c r="F53" s="76" t="s">
        <v>9</v>
      </c>
      <c r="G53" s="22"/>
      <c r="H53" s="22"/>
      <c r="I53" s="22"/>
      <c r="J53" s="22"/>
      <c r="K53" s="22"/>
      <c r="L53" s="23"/>
      <c r="M53" s="129">
        <f>SUM(F53:L53)</f>
        <v>0</v>
      </c>
    </row>
    <row r="54" spans="1:13" ht="15.75">
      <c r="A54" s="32"/>
      <c r="B54" s="33"/>
      <c r="C54" s="33"/>
      <c r="D54" s="178"/>
      <c r="E54" s="15">
        <f>SUM(G54:L54)</f>
        <v>375000</v>
      </c>
      <c r="F54" s="76" t="s">
        <v>10</v>
      </c>
      <c r="G54" s="22">
        <v>200000</v>
      </c>
      <c r="H54" s="22">
        <v>175000</v>
      </c>
      <c r="I54" s="22"/>
      <c r="J54" s="22"/>
      <c r="K54" s="22"/>
      <c r="L54" s="23"/>
      <c r="M54" s="129">
        <f>SUM(F54:L54)</f>
        <v>375000</v>
      </c>
    </row>
    <row r="55" spans="1:13" ht="15.75">
      <c r="A55" s="32"/>
      <c r="B55" s="33"/>
      <c r="C55" s="33"/>
      <c r="D55" s="178"/>
      <c r="E55" s="15">
        <f>SUM(G55:L55)</f>
        <v>0</v>
      </c>
      <c r="F55" s="77" t="s">
        <v>11</v>
      </c>
      <c r="G55" s="22"/>
      <c r="H55" s="22"/>
      <c r="I55" s="22"/>
      <c r="J55" s="22"/>
      <c r="K55" s="22"/>
      <c r="L55" s="23"/>
      <c r="M55" s="129">
        <f>SUM(F55:L55)</f>
        <v>0</v>
      </c>
    </row>
    <row r="56" spans="1:13" ht="66" customHeight="1" thickBot="1">
      <c r="A56" s="32"/>
      <c r="B56" s="33"/>
      <c r="C56" s="33"/>
      <c r="D56" s="178"/>
      <c r="E56" s="15">
        <f>SUM(G56:L56)</f>
        <v>1366875</v>
      </c>
      <c r="F56" s="78" t="s">
        <v>42</v>
      </c>
      <c r="G56" s="27"/>
      <c r="H56" s="27">
        <v>625000</v>
      </c>
      <c r="I56" s="27">
        <v>741875</v>
      </c>
      <c r="J56" s="27"/>
      <c r="K56" s="27"/>
      <c r="L56" s="28"/>
      <c r="M56" s="129">
        <f>SUM(F56:L56)</f>
        <v>1366875</v>
      </c>
    </row>
    <row r="57" spans="1:13" ht="18" customHeight="1" thickTop="1">
      <c r="A57" s="88"/>
      <c r="B57" s="89"/>
      <c r="C57" s="89"/>
      <c r="D57" s="125" t="s">
        <v>74</v>
      </c>
      <c r="E57" s="90">
        <f>SUM(E52:E56)</f>
        <v>2480000</v>
      </c>
      <c r="F57" s="41" t="s">
        <v>13</v>
      </c>
      <c r="G57" s="90">
        <f aca="true" t="shared" si="9" ref="G57:L57">SUM(G52:G56)</f>
        <v>250000</v>
      </c>
      <c r="H57" s="90">
        <f t="shared" si="9"/>
        <v>800000</v>
      </c>
      <c r="I57" s="90">
        <f t="shared" si="9"/>
        <v>1430000</v>
      </c>
      <c r="J57" s="90">
        <f t="shared" si="9"/>
        <v>0</v>
      </c>
      <c r="K57" s="90">
        <f t="shared" si="9"/>
        <v>0</v>
      </c>
      <c r="L57" s="90">
        <f t="shared" si="9"/>
        <v>0</v>
      </c>
      <c r="M57" s="97">
        <f>SUM(G57:L57)</f>
        <v>2480000</v>
      </c>
    </row>
    <row r="58" spans="1:13" s="82" customFormat="1" ht="19.5" customHeight="1" thickBot="1">
      <c r="A58" s="181" t="s">
        <v>36</v>
      </c>
      <c r="B58" s="181"/>
      <c r="C58" s="181"/>
      <c r="D58" s="181"/>
      <c r="E58" s="81">
        <f>SUM(E57,E51,E45,E39)</f>
        <v>6150000</v>
      </c>
      <c r="F58" s="81"/>
      <c r="G58" s="81">
        <f aca="true" t="shared" si="10" ref="G58:M58">SUM(G57,G51,G45,G39)</f>
        <v>575000</v>
      </c>
      <c r="H58" s="81">
        <f t="shared" si="10"/>
        <v>1975000</v>
      </c>
      <c r="I58" s="81">
        <f t="shared" si="10"/>
        <v>3600000</v>
      </c>
      <c r="J58" s="81">
        <f t="shared" si="10"/>
        <v>0</v>
      </c>
      <c r="K58" s="81">
        <f t="shared" si="10"/>
        <v>0</v>
      </c>
      <c r="L58" s="81">
        <f t="shared" si="10"/>
        <v>0</v>
      </c>
      <c r="M58" s="133">
        <f t="shared" si="10"/>
        <v>6150000</v>
      </c>
    </row>
    <row r="59" spans="1:13" ht="16.5" customHeight="1" thickBot="1" thickTop="1">
      <c r="A59" s="166" t="s">
        <v>16</v>
      </c>
      <c r="B59" s="166"/>
      <c r="C59" s="166"/>
      <c r="D59" s="166"/>
      <c r="E59" s="91">
        <f>SUM(E58,E31)</f>
        <v>10307000</v>
      </c>
      <c r="F59" s="91"/>
      <c r="G59" s="91">
        <f aca="true" t="shared" si="11" ref="G59:M59">SUM(G58,G31)</f>
        <v>932000</v>
      </c>
      <c r="H59" s="91">
        <f t="shared" si="11"/>
        <v>3104500</v>
      </c>
      <c r="I59" s="91">
        <f t="shared" si="11"/>
        <v>4570500</v>
      </c>
      <c r="J59" s="91">
        <f t="shared" si="11"/>
        <v>500000</v>
      </c>
      <c r="K59" s="91">
        <f t="shared" si="11"/>
        <v>500000</v>
      </c>
      <c r="L59" s="91">
        <f t="shared" si="11"/>
        <v>700000</v>
      </c>
      <c r="M59" s="135">
        <f t="shared" si="11"/>
        <v>10307000</v>
      </c>
    </row>
    <row r="60" spans="1:13" ht="14.25" customHeight="1" thickBot="1" thickTop="1">
      <c r="A60" s="92"/>
      <c r="B60" s="46"/>
      <c r="C60" s="46"/>
      <c r="D60" s="46"/>
      <c r="E60" s="93"/>
      <c r="F60" s="93"/>
      <c r="G60" s="93"/>
      <c r="H60" s="93"/>
      <c r="I60" s="93"/>
      <c r="J60" s="93"/>
      <c r="K60" s="93"/>
      <c r="L60" s="93"/>
      <c r="M60" s="93">
        <v>2</v>
      </c>
    </row>
    <row r="61" spans="1:13" ht="24" customHeight="1" thickTop="1">
      <c r="A61" s="72" t="s">
        <v>0</v>
      </c>
      <c r="B61" s="73" t="s">
        <v>1</v>
      </c>
      <c r="C61" s="73" t="s">
        <v>2</v>
      </c>
      <c r="D61" s="3" t="s">
        <v>3</v>
      </c>
      <c r="E61" s="121" t="s">
        <v>39</v>
      </c>
      <c r="F61" s="5" t="s">
        <v>5</v>
      </c>
      <c r="G61" s="3">
        <v>2008</v>
      </c>
      <c r="H61" s="3">
        <v>2009</v>
      </c>
      <c r="I61" s="3">
        <v>2010</v>
      </c>
      <c r="J61" s="3">
        <v>2011</v>
      </c>
      <c r="K61" s="3">
        <v>2012</v>
      </c>
      <c r="L61" s="6">
        <v>2013</v>
      </c>
      <c r="M61" s="157" t="s">
        <v>40</v>
      </c>
    </row>
    <row r="62" spans="1:13" ht="15" customHeight="1">
      <c r="A62" s="7">
        <v>700</v>
      </c>
      <c r="B62" s="8">
        <v>70005</v>
      </c>
      <c r="C62" s="8">
        <v>6050</v>
      </c>
      <c r="D62" s="94" t="s">
        <v>87</v>
      </c>
      <c r="E62" s="15">
        <v>73335</v>
      </c>
      <c r="F62" s="76" t="s">
        <v>8</v>
      </c>
      <c r="G62" s="95">
        <v>40000</v>
      </c>
      <c r="H62" s="22"/>
      <c r="I62" s="22"/>
      <c r="J62" s="22"/>
      <c r="K62" s="22"/>
      <c r="L62" s="23"/>
      <c r="M62" s="129">
        <f>SUM(F62:L62)</f>
        <v>40000</v>
      </c>
    </row>
    <row r="63" spans="1:13" ht="14.25" customHeight="1">
      <c r="A63" s="32"/>
      <c r="B63" s="33"/>
      <c r="C63" s="33"/>
      <c r="D63" s="178" t="s">
        <v>88</v>
      </c>
      <c r="E63" s="15">
        <f>SUM(G63:L63)</f>
        <v>0</v>
      </c>
      <c r="F63" s="76" t="s">
        <v>9</v>
      </c>
      <c r="G63" s="22"/>
      <c r="H63" s="22"/>
      <c r="I63" s="22"/>
      <c r="J63" s="22"/>
      <c r="K63" s="22"/>
      <c r="L63" s="23"/>
      <c r="M63" s="129">
        <f>SUM(F63:L63)</f>
        <v>0</v>
      </c>
    </row>
    <row r="64" spans="1:13" ht="13.5" customHeight="1">
      <c r="A64" s="32"/>
      <c r="B64" s="33"/>
      <c r="C64" s="33"/>
      <c r="D64" s="178"/>
      <c r="E64" s="15">
        <f>SUM(G64:L64)</f>
        <v>0</v>
      </c>
      <c r="F64" s="76" t="s">
        <v>10</v>
      </c>
      <c r="G64" s="22"/>
      <c r="H64" s="22"/>
      <c r="I64" s="22"/>
      <c r="J64" s="22"/>
      <c r="K64" s="22"/>
      <c r="L64" s="23"/>
      <c r="M64" s="129">
        <f>SUM(F64:L64)</f>
        <v>0</v>
      </c>
    </row>
    <row r="65" spans="1:13" ht="13.5" customHeight="1">
      <c r="A65" s="32"/>
      <c r="B65" s="33"/>
      <c r="C65" s="33"/>
      <c r="D65" s="178"/>
      <c r="E65" s="15">
        <f>SUM(G65:L65)</f>
        <v>0</v>
      </c>
      <c r="F65" s="77" t="s">
        <v>11</v>
      </c>
      <c r="G65" s="22"/>
      <c r="H65" s="22"/>
      <c r="I65" s="22"/>
      <c r="J65" s="22"/>
      <c r="K65" s="22"/>
      <c r="L65" s="23"/>
      <c r="M65" s="129">
        <f>SUM(F65:L65)</f>
        <v>0</v>
      </c>
    </row>
    <row r="66" spans="1:13" ht="24.75" customHeight="1" thickBot="1">
      <c r="A66" s="32"/>
      <c r="B66" s="33"/>
      <c r="C66" s="33"/>
      <c r="D66" s="178"/>
      <c r="E66" s="15">
        <f>SUM(G66:L66)</f>
        <v>0</v>
      </c>
      <c r="F66" s="78" t="s">
        <v>42</v>
      </c>
      <c r="G66" s="27"/>
      <c r="H66" s="27"/>
      <c r="I66" s="27"/>
      <c r="J66" s="27"/>
      <c r="K66" s="27"/>
      <c r="L66" s="28"/>
      <c r="M66" s="129">
        <f>SUM(F66:L66)</f>
        <v>0</v>
      </c>
    </row>
    <row r="67" spans="1:13" ht="13.5" customHeight="1" thickBot="1" thickTop="1">
      <c r="A67" s="147"/>
      <c r="B67" s="148"/>
      <c r="C67" s="148"/>
      <c r="D67" s="124" t="s">
        <v>81</v>
      </c>
      <c r="E67" s="54">
        <f>SUM(E62:E66)</f>
        <v>73335</v>
      </c>
      <c r="F67" s="30" t="s">
        <v>13</v>
      </c>
      <c r="G67" s="54">
        <f aca="true" t="shared" si="12" ref="G67:L67">SUM(G62:G66)</f>
        <v>40000</v>
      </c>
      <c r="H67" s="54">
        <f t="shared" si="12"/>
        <v>0</v>
      </c>
      <c r="I67" s="54">
        <f t="shared" si="12"/>
        <v>0</v>
      </c>
      <c r="J67" s="54">
        <f t="shared" si="12"/>
        <v>0</v>
      </c>
      <c r="K67" s="54">
        <f t="shared" si="12"/>
        <v>0</v>
      </c>
      <c r="L67" s="55">
        <f t="shared" si="12"/>
        <v>0</v>
      </c>
      <c r="M67" s="55">
        <f>SUM(G67:L67)</f>
        <v>40000</v>
      </c>
    </row>
    <row r="68" spans="1:13" ht="13.5" customHeight="1" thickTop="1">
      <c r="A68" s="85">
        <v>900</v>
      </c>
      <c r="B68" s="86">
        <v>90001</v>
      </c>
      <c r="C68" s="86">
        <v>6050</v>
      </c>
      <c r="D68" s="94" t="s">
        <v>23</v>
      </c>
      <c r="E68" s="15">
        <f>SUM(G68:L68)</f>
        <v>2381250</v>
      </c>
      <c r="F68" s="76" t="s">
        <v>8</v>
      </c>
      <c r="G68" s="95"/>
      <c r="H68" s="22"/>
      <c r="I68" s="22"/>
      <c r="J68" s="22"/>
      <c r="K68" s="22"/>
      <c r="L68" s="23">
        <v>2381250</v>
      </c>
      <c r="M68" s="129">
        <f>SUM(F68:L68)</f>
        <v>2381250</v>
      </c>
    </row>
    <row r="69" spans="1:13" ht="15" customHeight="1">
      <c r="A69" s="32"/>
      <c r="B69" s="33"/>
      <c r="C69" s="33"/>
      <c r="D69" s="178" t="s">
        <v>46</v>
      </c>
      <c r="E69" s="15">
        <f>SUM(G69:L69)</f>
        <v>0</v>
      </c>
      <c r="F69" s="76" t="s">
        <v>9</v>
      </c>
      <c r="G69" s="22"/>
      <c r="H69" s="22"/>
      <c r="I69" s="22"/>
      <c r="J69" s="22"/>
      <c r="K69" s="22"/>
      <c r="L69" s="23"/>
      <c r="M69" s="129">
        <f>SUM(F69:L69)</f>
        <v>0</v>
      </c>
    </row>
    <row r="70" spans="1:13" ht="18" customHeight="1">
      <c r="A70" s="32"/>
      <c r="B70" s="33"/>
      <c r="C70" s="33"/>
      <c r="D70" s="178"/>
      <c r="E70" s="15">
        <f>SUM(G70:L70)</f>
        <v>450000</v>
      </c>
      <c r="F70" s="76" t="s">
        <v>10</v>
      </c>
      <c r="G70" s="22"/>
      <c r="H70" s="22">
        <v>450000</v>
      </c>
      <c r="I70" s="22"/>
      <c r="J70" s="22"/>
      <c r="K70" s="22"/>
      <c r="L70" s="23"/>
      <c r="M70" s="129">
        <f>SUM(F70:L70)</f>
        <v>450000</v>
      </c>
    </row>
    <row r="71" spans="1:13" ht="12.75" customHeight="1">
      <c r="A71" s="32"/>
      <c r="B71" s="33"/>
      <c r="C71" s="33"/>
      <c r="D71" s="178"/>
      <c r="E71" s="15">
        <f>SUM(G71:L71)</f>
        <v>0</v>
      </c>
      <c r="F71" s="77" t="s">
        <v>11</v>
      </c>
      <c r="G71" s="22"/>
      <c r="H71" s="22"/>
      <c r="I71" s="22"/>
      <c r="J71" s="22"/>
      <c r="K71" s="22"/>
      <c r="L71" s="23"/>
      <c r="M71" s="129">
        <f>SUM(F71:L71)</f>
        <v>0</v>
      </c>
    </row>
    <row r="72" spans="1:13" ht="22.5" customHeight="1" thickBot="1">
      <c r="A72" s="32"/>
      <c r="B72" s="33"/>
      <c r="C72" s="33"/>
      <c r="D72" s="178"/>
      <c r="E72" s="15">
        <f>SUM(G72:L72)</f>
        <v>168750</v>
      </c>
      <c r="F72" s="78" t="s">
        <v>42</v>
      </c>
      <c r="G72" s="27"/>
      <c r="H72" s="27"/>
      <c r="I72" s="27"/>
      <c r="J72" s="27"/>
      <c r="K72" s="27"/>
      <c r="L72" s="28">
        <v>168750</v>
      </c>
      <c r="M72" s="129">
        <f>SUM(F72:L72)</f>
        <v>168750</v>
      </c>
    </row>
    <row r="73" spans="1:13" ht="14.25" customHeight="1" thickBot="1" thickTop="1">
      <c r="A73" s="13"/>
      <c r="B73" s="14"/>
      <c r="C73" s="14"/>
      <c r="D73" s="124" t="s">
        <v>83</v>
      </c>
      <c r="E73" s="54">
        <f>SUM(E68:E72)</f>
        <v>3000000</v>
      </c>
      <c r="F73" s="30" t="s">
        <v>13</v>
      </c>
      <c r="G73" s="54">
        <f aca="true" t="shared" si="13" ref="G73:L73">SUM(G68:G72)</f>
        <v>0</v>
      </c>
      <c r="H73" s="54">
        <f t="shared" si="13"/>
        <v>450000</v>
      </c>
      <c r="I73" s="54">
        <f t="shared" si="13"/>
        <v>0</v>
      </c>
      <c r="J73" s="54">
        <f t="shared" si="13"/>
        <v>0</v>
      </c>
      <c r="K73" s="54">
        <f t="shared" si="13"/>
        <v>0</v>
      </c>
      <c r="L73" s="55">
        <f t="shared" si="13"/>
        <v>2550000</v>
      </c>
      <c r="M73" s="55">
        <v>3000000</v>
      </c>
    </row>
    <row r="74" spans="1:13" ht="16.5" customHeight="1" thickTop="1">
      <c r="A74" s="32"/>
      <c r="B74" s="14">
        <v>90002</v>
      </c>
      <c r="C74" s="14">
        <v>6050</v>
      </c>
      <c r="D74" s="167" t="s">
        <v>47</v>
      </c>
      <c r="E74" s="15">
        <f>SUM(G74:L74)</f>
        <v>287500</v>
      </c>
      <c r="F74" s="79" t="s">
        <v>8</v>
      </c>
      <c r="G74" s="39"/>
      <c r="H74" s="36"/>
      <c r="I74" s="36">
        <v>287500</v>
      </c>
      <c r="J74" s="36"/>
      <c r="K74" s="36"/>
      <c r="L74" s="38"/>
      <c r="M74" s="129">
        <f>SUM(F74:L74)</f>
        <v>287500</v>
      </c>
    </row>
    <row r="75" spans="1:13" ht="15" customHeight="1">
      <c r="A75" s="32"/>
      <c r="B75" s="33"/>
      <c r="C75" s="33"/>
      <c r="D75" s="178"/>
      <c r="E75" s="15">
        <f>SUM(G75:L75)</f>
        <v>0</v>
      </c>
      <c r="F75" s="76" t="s">
        <v>9</v>
      </c>
      <c r="G75" s="22"/>
      <c r="H75" s="22"/>
      <c r="I75" s="22"/>
      <c r="J75" s="22"/>
      <c r="K75" s="22"/>
      <c r="L75" s="23"/>
      <c r="M75" s="129">
        <f>SUM(F75:L75)</f>
        <v>0</v>
      </c>
    </row>
    <row r="76" spans="1:13" ht="15.75" customHeight="1">
      <c r="A76" s="32"/>
      <c r="B76" s="33"/>
      <c r="C76" s="33"/>
      <c r="D76" s="178"/>
      <c r="E76" s="15">
        <f>SUM(G76:L76)</f>
        <v>150000</v>
      </c>
      <c r="F76" s="76" t="s">
        <v>10</v>
      </c>
      <c r="G76" s="22"/>
      <c r="H76" s="22">
        <v>150000</v>
      </c>
      <c r="I76" s="22"/>
      <c r="J76" s="22"/>
      <c r="K76" s="22"/>
      <c r="L76" s="23"/>
      <c r="M76" s="129">
        <f>SUM(F76:L76)</f>
        <v>150000</v>
      </c>
    </row>
    <row r="77" spans="1:13" ht="16.5" customHeight="1">
      <c r="A77" s="32"/>
      <c r="B77" s="33"/>
      <c r="C77" s="33"/>
      <c r="D77" s="178"/>
      <c r="E77" s="15">
        <f>SUM(G77:L77)</f>
        <v>0</v>
      </c>
      <c r="F77" s="77" t="s">
        <v>11</v>
      </c>
      <c r="G77" s="22"/>
      <c r="H77" s="22"/>
      <c r="I77" s="22"/>
      <c r="J77" s="22"/>
      <c r="K77" s="22"/>
      <c r="L77" s="23"/>
      <c r="M77" s="129">
        <f>SUM(F77:L77)</f>
        <v>0</v>
      </c>
    </row>
    <row r="78" spans="1:13" ht="25.5" customHeight="1" thickBot="1">
      <c r="A78" s="32"/>
      <c r="B78" s="33"/>
      <c r="C78" s="33"/>
      <c r="D78" s="178"/>
      <c r="E78" s="15">
        <f>SUM(G78:L78)</f>
        <v>562500</v>
      </c>
      <c r="F78" s="78" t="s">
        <v>42</v>
      </c>
      <c r="G78" s="27"/>
      <c r="H78" s="27">
        <v>400000</v>
      </c>
      <c r="I78" s="27">
        <v>162500</v>
      </c>
      <c r="J78" s="27"/>
      <c r="K78" s="27"/>
      <c r="L78" s="28"/>
      <c r="M78" s="129">
        <f>SUM(F78:L78)</f>
        <v>562500</v>
      </c>
    </row>
    <row r="79" spans="1:13" ht="15.75" customHeight="1" thickBot="1" thickTop="1">
      <c r="A79" s="13"/>
      <c r="B79" s="14"/>
      <c r="C79" s="14"/>
      <c r="D79" s="124" t="s">
        <v>82</v>
      </c>
      <c r="E79" s="54">
        <f>SUM(E74:E78)</f>
        <v>1000000</v>
      </c>
      <c r="F79" s="30" t="s">
        <v>13</v>
      </c>
      <c r="G79" s="54">
        <f aca="true" t="shared" si="14" ref="G79:L79">SUM(G74:G78)</f>
        <v>0</v>
      </c>
      <c r="H79" s="54">
        <f t="shared" si="14"/>
        <v>550000</v>
      </c>
      <c r="I79" s="54">
        <f t="shared" si="14"/>
        <v>450000</v>
      </c>
      <c r="J79" s="54">
        <f t="shared" si="14"/>
        <v>0</v>
      </c>
      <c r="K79" s="54">
        <f t="shared" si="14"/>
        <v>0</v>
      </c>
      <c r="L79" s="55">
        <f t="shared" si="14"/>
        <v>0</v>
      </c>
      <c r="M79" s="55">
        <f>SUM(G79:K79)</f>
        <v>1000000</v>
      </c>
    </row>
    <row r="80" spans="1:13" ht="15.75" customHeight="1" thickTop="1">
      <c r="A80" s="13"/>
      <c r="B80" s="14">
        <v>90018</v>
      </c>
      <c r="C80" s="14">
        <v>6050</v>
      </c>
      <c r="D80" s="167" t="s">
        <v>76</v>
      </c>
      <c r="E80" s="15">
        <f>SUM(G80:L80)</f>
        <v>3923850</v>
      </c>
      <c r="F80" s="75" t="s">
        <v>8</v>
      </c>
      <c r="G80" s="17">
        <v>30100</v>
      </c>
      <c r="H80" s="17"/>
      <c r="I80" s="18"/>
      <c r="J80" s="18"/>
      <c r="K80" s="18"/>
      <c r="L80" s="19">
        <v>3893750</v>
      </c>
      <c r="M80" s="129">
        <f>SUM(F80:L80)</f>
        <v>3923850</v>
      </c>
    </row>
    <row r="81" spans="1:13" ht="16.5" customHeight="1">
      <c r="A81" s="13"/>
      <c r="B81" s="14"/>
      <c r="C81" s="14"/>
      <c r="D81" s="178"/>
      <c r="E81" s="15">
        <f>SUM(G81:L81)</f>
        <v>700000</v>
      </c>
      <c r="F81" s="76" t="s">
        <v>9</v>
      </c>
      <c r="G81" s="22">
        <v>700000</v>
      </c>
      <c r="H81" s="22"/>
      <c r="I81" s="22"/>
      <c r="J81" s="22"/>
      <c r="K81" s="22"/>
      <c r="L81" s="23"/>
      <c r="M81" s="129">
        <f>SUM(F81:L81)</f>
        <v>700000</v>
      </c>
    </row>
    <row r="82" spans="1:13" ht="12.75" customHeight="1">
      <c r="A82" s="13"/>
      <c r="B82" s="14"/>
      <c r="C82" s="14"/>
      <c r="D82" s="178"/>
      <c r="E82" s="15"/>
      <c r="F82" s="76" t="s">
        <v>10</v>
      </c>
      <c r="G82" s="22"/>
      <c r="H82" s="22"/>
      <c r="I82" s="22"/>
      <c r="J82" s="22"/>
      <c r="K82" s="22"/>
      <c r="L82" s="23"/>
      <c r="M82" s="129">
        <f>SUM(F82:L82)</f>
        <v>0</v>
      </c>
    </row>
    <row r="83" spans="1:13" ht="13.5" customHeight="1">
      <c r="A83" s="13"/>
      <c r="B83" s="14"/>
      <c r="C83" s="14"/>
      <c r="D83" s="178"/>
      <c r="E83" s="15">
        <f>SUM(G83:L83)</f>
        <v>0</v>
      </c>
      <c r="F83" s="77" t="s">
        <v>11</v>
      </c>
      <c r="G83" s="22"/>
      <c r="H83" s="22"/>
      <c r="I83" s="22"/>
      <c r="J83" s="22"/>
      <c r="K83" s="22"/>
      <c r="L83" s="23"/>
      <c r="M83" s="129">
        <f>SUM(F83:L83)</f>
        <v>0</v>
      </c>
    </row>
    <row r="84" spans="1:13" s="96" customFormat="1" ht="22.5" customHeight="1" thickBot="1">
      <c r="A84" s="13"/>
      <c r="B84" s="14"/>
      <c r="C84" s="14"/>
      <c r="D84" s="178"/>
      <c r="E84" s="15">
        <f>SUM(G84:L84)</f>
        <v>5906250</v>
      </c>
      <c r="F84" s="78" t="s">
        <v>42</v>
      </c>
      <c r="G84" s="27"/>
      <c r="H84" s="27"/>
      <c r="I84" s="27"/>
      <c r="J84" s="27"/>
      <c r="K84" s="27"/>
      <c r="L84" s="28">
        <v>5906250</v>
      </c>
      <c r="M84" s="129">
        <f>SUM(F84:L84)</f>
        <v>5906250</v>
      </c>
    </row>
    <row r="85" spans="1:13" s="48" customFormat="1" ht="15" customHeight="1" thickBot="1" thickTop="1">
      <c r="A85" s="13"/>
      <c r="B85" s="14"/>
      <c r="C85" s="14"/>
      <c r="D85" s="126" t="s">
        <v>75</v>
      </c>
      <c r="E85" s="90">
        <f>SUM(E80:E84)</f>
        <v>10530100</v>
      </c>
      <c r="F85" s="41" t="s">
        <v>13</v>
      </c>
      <c r="G85" s="90">
        <f aca="true" t="shared" si="15" ref="G85:L85">SUM(G80:G84)</f>
        <v>730100</v>
      </c>
      <c r="H85" s="90">
        <f t="shared" si="15"/>
        <v>0</v>
      </c>
      <c r="I85" s="90">
        <f t="shared" si="15"/>
        <v>0</v>
      </c>
      <c r="J85" s="90">
        <f t="shared" si="15"/>
        <v>0</v>
      </c>
      <c r="K85" s="90">
        <f t="shared" si="15"/>
        <v>0</v>
      </c>
      <c r="L85" s="97">
        <f t="shared" si="15"/>
        <v>9800000</v>
      </c>
      <c r="M85" s="55">
        <f>SUM(G85:L85)</f>
        <v>10530100</v>
      </c>
    </row>
    <row r="86" spans="1:13" ht="20.25" customHeight="1" thickTop="1">
      <c r="A86" s="13"/>
      <c r="B86" s="14"/>
      <c r="C86" s="14"/>
      <c r="D86" s="167" t="s">
        <v>48</v>
      </c>
      <c r="E86" s="34">
        <f>SUM(G86:L86)</f>
        <v>3075000</v>
      </c>
      <c r="F86" s="79" t="s">
        <v>8</v>
      </c>
      <c r="G86" s="36"/>
      <c r="H86" s="39"/>
      <c r="I86" s="39">
        <v>660000</v>
      </c>
      <c r="J86" s="36"/>
      <c r="K86" s="36"/>
      <c r="L86" s="38">
        <v>2415000</v>
      </c>
      <c r="M86" s="129">
        <f>SUM(F86:L86)</f>
        <v>3075000</v>
      </c>
    </row>
    <row r="87" spans="1:13" ht="18.75" customHeight="1">
      <c r="A87" s="32"/>
      <c r="B87" s="33"/>
      <c r="C87" s="33"/>
      <c r="D87" s="178"/>
      <c r="E87" s="15">
        <f>SUM(G87:L87)</f>
        <v>600000</v>
      </c>
      <c r="F87" s="76" t="s">
        <v>9</v>
      </c>
      <c r="G87" s="22">
        <v>600000</v>
      </c>
      <c r="H87" s="22"/>
      <c r="I87" s="22"/>
      <c r="J87" s="22"/>
      <c r="K87" s="22"/>
      <c r="L87" s="23"/>
      <c r="M87" s="129">
        <f>SUM(F87:L87)</f>
        <v>600000</v>
      </c>
    </row>
    <row r="88" spans="1:13" ht="14.25" customHeight="1">
      <c r="A88" s="32"/>
      <c r="B88" s="33"/>
      <c r="C88" s="33"/>
      <c r="D88" s="178"/>
      <c r="E88" s="15">
        <f>SUM(G88:L88)</f>
        <v>0</v>
      </c>
      <c r="F88" s="76" t="s">
        <v>10</v>
      </c>
      <c r="G88" s="22"/>
      <c r="H88" s="22"/>
      <c r="I88" s="22"/>
      <c r="J88" s="22"/>
      <c r="K88" s="22"/>
      <c r="L88" s="23"/>
      <c r="M88" s="129">
        <f>SUM(F88:L88)</f>
        <v>0</v>
      </c>
    </row>
    <row r="89" spans="1:13" ht="15.75" customHeight="1">
      <c r="A89" s="32"/>
      <c r="B89" s="33"/>
      <c r="C89" s="33"/>
      <c r="D89" s="178"/>
      <c r="E89" s="15">
        <f>SUM(G89:L89)</f>
        <v>0</v>
      </c>
      <c r="F89" s="77" t="s">
        <v>11</v>
      </c>
      <c r="G89" s="22"/>
      <c r="H89" s="22"/>
      <c r="I89" s="22"/>
      <c r="J89" s="22"/>
      <c r="K89" s="22"/>
      <c r="L89" s="23"/>
      <c r="M89" s="129">
        <f>SUM(F89:L89)</f>
        <v>0</v>
      </c>
    </row>
    <row r="90" spans="1:13" ht="21" customHeight="1" thickBot="1">
      <c r="A90" s="32"/>
      <c r="B90" s="33"/>
      <c r="C90" s="33"/>
      <c r="D90" s="178"/>
      <c r="E90" s="15">
        <f>SUM(G90:L90)</f>
        <v>4725000</v>
      </c>
      <c r="F90" s="78" t="s">
        <v>42</v>
      </c>
      <c r="G90" s="27"/>
      <c r="H90" s="27"/>
      <c r="I90" s="27"/>
      <c r="J90" s="27"/>
      <c r="K90" s="27"/>
      <c r="L90" s="28">
        <v>4725000</v>
      </c>
      <c r="M90" s="129">
        <f>SUM(F90:L90)</f>
        <v>4725000</v>
      </c>
    </row>
    <row r="91" spans="1:13" ht="13.5" customHeight="1" thickBot="1" thickTop="1">
      <c r="A91" s="13"/>
      <c r="B91" s="14"/>
      <c r="C91" s="14"/>
      <c r="D91" s="124" t="s">
        <v>77</v>
      </c>
      <c r="E91" s="54">
        <f>SUM(E86:E90)</f>
        <v>8400000</v>
      </c>
      <c r="F91" s="30" t="s">
        <v>13</v>
      </c>
      <c r="G91" s="54">
        <f aca="true" t="shared" si="16" ref="G91:L91">SUM(G86:G90)</f>
        <v>600000</v>
      </c>
      <c r="H91" s="54">
        <f t="shared" si="16"/>
        <v>0</v>
      </c>
      <c r="I91" s="54">
        <f t="shared" si="16"/>
        <v>660000</v>
      </c>
      <c r="J91" s="54">
        <f t="shared" si="16"/>
        <v>0</v>
      </c>
      <c r="K91" s="54">
        <f t="shared" si="16"/>
        <v>0</v>
      </c>
      <c r="L91" s="54">
        <f t="shared" si="16"/>
        <v>7140000</v>
      </c>
      <c r="M91" s="55">
        <f>SUM(G91:L91)</f>
        <v>8400000</v>
      </c>
    </row>
    <row r="92" spans="1:13" ht="12" customHeight="1" thickBot="1" thickTop="1">
      <c r="A92" s="188" t="s">
        <v>49</v>
      </c>
      <c r="B92" s="188"/>
      <c r="C92" s="188"/>
      <c r="D92" s="188"/>
      <c r="E92" s="98">
        <f aca="true" t="shared" si="17" ref="E92:M92">SUM(E91,E85,E79,E73,E67)</f>
        <v>23003435</v>
      </c>
      <c r="F92" s="98">
        <f t="shared" si="17"/>
        <v>0</v>
      </c>
      <c r="G92" s="98">
        <f t="shared" si="17"/>
        <v>1370100</v>
      </c>
      <c r="H92" s="98">
        <f t="shared" si="17"/>
        <v>1000000</v>
      </c>
      <c r="I92" s="98">
        <f t="shared" si="17"/>
        <v>1110000</v>
      </c>
      <c r="J92" s="98">
        <f t="shared" si="17"/>
        <v>0</v>
      </c>
      <c r="K92" s="98">
        <f t="shared" si="17"/>
        <v>0</v>
      </c>
      <c r="L92" s="136">
        <f t="shared" si="17"/>
        <v>19490000</v>
      </c>
      <c r="M92" s="149">
        <f t="shared" si="17"/>
        <v>22970100</v>
      </c>
    </row>
    <row r="93" spans="1:13" ht="17.25" customHeight="1" thickBot="1" thickTop="1">
      <c r="A93" s="189" t="s">
        <v>50</v>
      </c>
      <c r="B93" s="189"/>
      <c r="C93" s="189"/>
      <c r="D93" s="189"/>
      <c r="E93" s="99">
        <f>SUM(E92,E59)</f>
        <v>33310435</v>
      </c>
      <c r="F93" s="99"/>
      <c r="G93" s="99">
        <f aca="true" t="shared" si="18" ref="G93:M93">SUM(G92,G59)</f>
        <v>2302100</v>
      </c>
      <c r="H93" s="99">
        <f t="shared" si="18"/>
        <v>4104500</v>
      </c>
      <c r="I93" s="99">
        <f t="shared" si="18"/>
        <v>5680500</v>
      </c>
      <c r="J93" s="99">
        <f t="shared" si="18"/>
        <v>500000</v>
      </c>
      <c r="K93" s="99">
        <f t="shared" si="18"/>
        <v>500000</v>
      </c>
      <c r="L93" s="99">
        <f t="shared" si="18"/>
        <v>20190000</v>
      </c>
      <c r="M93" s="137">
        <f t="shared" si="18"/>
        <v>33277100</v>
      </c>
    </row>
    <row r="94" spans="1:13" ht="17.25" customHeight="1" thickBot="1" thickTop="1">
      <c r="A94" s="155"/>
      <c r="B94" s="155"/>
      <c r="C94" s="155"/>
      <c r="D94" s="155"/>
      <c r="E94" s="156"/>
      <c r="F94" s="156"/>
      <c r="G94" s="156"/>
      <c r="H94" s="156"/>
      <c r="I94" s="156"/>
      <c r="J94" s="156"/>
      <c r="K94" s="156"/>
      <c r="L94" s="156"/>
      <c r="M94" s="156">
        <v>3</v>
      </c>
    </row>
    <row r="95" spans="1:13" ht="39" customHeight="1" thickTop="1">
      <c r="A95" s="72" t="s">
        <v>0</v>
      </c>
      <c r="B95" s="73" t="s">
        <v>1</v>
      </c>
      <c r="C95" s="73" t="s">
        <v>2</v>
      </c>
      <c r="D95" s="3" t="s">
        <v>3</v>
      </c>
      <c r="E95" s="121" t="s">
        <v>39</v>
      </c>
      <c r="F95" s="5" t="s">
        <v>5</v>
      </c>
      <c r="G95" s="3">
        <v>2008</v>
      </c>
      <c r="H95" s="3">
        <v>2009</v>
      </c>
      <c r="I95" s="3">
        <v>2010</v>
      </c>
      <c r="J95" s="3">
        <v>2011</v>
      </c>
      <c r="K95" s="3">
        <v>2012</v>
      </c>
      <c r="L95" s="6">
        <v>2013</v>
      </c>
      <c r="M95" s="128" t="s">
        <v>40</v>
      </c>
    </row>
    <row r="96" spans="1:13" ht="14.25" customHeight="1">
      <c r="A96" s="100">
        <v>900</v>
      </c>
      <c r="B96" s="101">
        <v>90095</v>
      </c>
      <c r="C96" s="101">
        <v>6050</v>
      </c>
      <c r="D96" s="194" t="s">
        <v>51</v>
      </c>
      <c r="E96" s="15">
        <v>25976</v>
      </c>
      <c r="F96" s="75" t="s">
        <v>8</v>
      </c>
      <c r="G96" s="17">
        <v>25000</v>
      </c>
      <c r="H96" s="18"/>
      <c r="I96" s="18"/>
      <c r="J96" s="17"/>
      <c r="K96" s="17"/>
      <c r="L96" s="50"/>
      <c r="M96" s="129">
        <f>SUM(F96:L96)</f>
        <v>25000</v>
      </c>
    </row>
    <row r="97" spans="1:13" ht="12.75" customHeight="1">
      <c r="A97" s="32"/>
      <c r="B97" s="33"/>
      <c r="C97" s="33"/>
      <c r="D97" s="194"/>
      <c r="E97" s="15">
        <f>SUM(G97:L97)</f>
        <v>0</v>
      </c>
      <c r="F97" s="76" t="s">
        <v>9</v>
      </c>
      <c r="G97" s="22"/>
      <c r="H97" s="22"/>
      <c r="I97" s="22"/>
      <c r="J97" s="22"/>
      <c r="K97" s="22"/>
      <c r="L97" s="23"/>
      <c r="M97" s="129">
        <f>SUM(F97:L97)</f>
        <v>0</v>
      </c>
    </row>
    <row r="98" spans="1:13" ht="13.5" customHeight="1">
      <c r="A98" s="32"/>
      <c r="B98" s="33"/>
      <c r="C98" s="33"/>
      <c r="D98" s="194"/>
      <c r="E98" s="15">
        <f>SUM(G98:L98)</f>
        <v>0</v>
      </c>
      <c r="F98" s="76" t="s">
        <v>10</v>
      </c>
      <c r="G98" s="22"/>
      <c r="H98" s="22"/>
      <c r="I98" s="22"/>
      <c r="J98" s="22"/>
      <c r="K98" s="22"/>
      <c r="L98" s="23"/>
      <c r="M98" s="129">
        <f>SUM(F98:L98)</f>
        <v>0</v>
      </c>
    </row>
    <row r="99" spans="1:13" ht="15" customHeight="1">
      <c r="A99" s="32"/>
      <c r="B99" s="33"/>
      <c r="C99" s="33"/>
      <c r="D99" s="194"/>
      <c r="E99" s="15">
        <f>SUM(G99:L99)</f>
        <v>0</v>
      </c>
      <c r="F99" s="77" t="s">
        <v>11</v>
      </c>
      <c r="G99" s="22"/>
      <c r="H99" s="22"/>
      <c r="I99" s="22"/>
      <c r="J99" s="22"/>
      <c r="K99" s="22"/>
      <c r="L99" s="23"/>
      <c r="M99" s="129">
        <f>SUM(F99:L99)</f>
        <v>0</v>
      </c>
    </row>
    <row r="100" spans="1:13" ht="23.25" thickBot="1">
      <c r="A100" s="32"/>
      <c r="B100" s="33"/>
      <c r="C100" s="33"/>
      <c r="D100" s="195"/>
      <c r="E100" s="15">
        <f>SUM(G100:L100)</f>
        <v>0</v>
      </c>
      <c r="F100" s="78" t="s">
        <v>42</v>
      </c>
      <c r="G100" s="27"/>
      <c r="H100" s="27"/>
      <c r="I100" s="27"/>
      <c r="J100" s="27"/>
      <c r="K100" s="27"/>
      <c r="L100" s="28"/>
      <c r="M100" s="129">
        <f>SUM(F100:L100)</f>
        <v>0</v>
      </c>
    </row>
    <row r="101" spans="1:13" ht="16.5" customHeight="1" thickBot="1" thickTop="1">
      <c r="A101" s="13"/>
      <c r="B101" s="14"/>
      <c r="C101" s="14"/>
      <c r="D101" s="127" t="s">
        <v>78</v>
      </c>
      <c r="E101" s="54">
        <f>SUM(E96:E100)</f>
        <v>25976</v>
      </c>
      <c r="F101" s="30" t="s">
        <v>13</v>
      </c>
      <c r="G101" s="54">
        <f aca="true" t="shared" si="19" ref="G101:L101">SUM(G96:G100)</f>
        <v>25000</v>
      </c>
      <c r="H101" s="54">
        <f t="shared" si="19"/>
        <v>0</v>
      </c>
      <c r="I101" s="54">
        <f t="shared" si="19"/>
        <v>0</v>
      </c>
      <c r="J101" s="54">
        <f t="shared" si="19"/>
        <v>0</v>
      </c>
      <c r="K101" s="54">
        <f t="shared" si="19"/>
        <v>0</v>
      </c>
      <c r="L101" s="55">
        <f t="shared" si="19"/>
        <v>0</v>
      </c>
      <c r="M101" s="55">
        <f>SUM(G101:H101)</f>
        <v>25000</v>
      </c>
    </row>
    <row r="102" spans="1:13" ht="13.5" customHeight="1" thickTop="1">
      <c r="A102" s="100">
        <v>921</v>
      </c>
      <c r="B102" s="101">
        <v>92105</v>
      </c>
      <c r="C102" s="101">
        <v>6050</v>
      </c>
      <c r="D102" s="186" t="s">
        <v>52</v>
      </c>
      <c r="E102" s="15">
        <v>151058</v>
      </c>
      <c r="F102" s="75" t="s">
        <v>8</v>
      </c>
      <c r="G102" s="17">
        <v>150000</v>
      </c>
      <c r="H102" s="18"/>
      <c r="I102" s="18"/>
      <c r="J102" s="17"/>
      <c r="K102" s="17"/>
      <c r="L102" s="50"/>
      <c r="M102" s="129">
        <f>SUM(F102:L102)</f>
        <v>150000</v>
      </c>
    </row>
    <row r="103" spans="1:13" ht="15.75">
      <c r="A103" s="32"/>
      <c r="B103" s="33"/>
      <c r="C103" s="33"/>
      <c r="D103" s="187"/>
      <c r="E103" s="15">
        <f>SUM(G103:L103)</f>
        <v>0</v>
      </c>
      <c r="F103" s="76" t="s">
        <v>9</v>
      </c>
      <c r="G103" s="22"/>
      <c r="H103" s="22"/>
      <c r="I103" s="22"/>
      <c r="J103" s="22"/>
      <c r="K103" s="22"/>
      <c r="L103" s="23"/>
      <c r="M103" s="129">
        <f>SUM(F103:L103)</f>
        <v>0</v>
      </c>
    </row>
    <row r="104" spans="1:13" ht="15.75" customHeight="1">
      <c r="A104" s="32"/>
      <c r="B104" s="33"/>
      <c r="C104" s="33"/>
      <c r="D104" s="187"/>
      <c r="E104" s="15">
        <f>SUM(G104:L104)</f>
        <v>0</v>
      </c>
      <c r="F104" s="76" t="s">
        <v>10</v>
      </c>
      <c r="G104" s="22"/>
      <c r="H104" s="22"/>
      <c r="I104" s="22"/>
      <c r="J104" s="22"/>
      <c r="K104" s="22"/>
      <c r="L104" s="23"/>
      <c r="M104" s="129">
        <f>SUM(F104:L104)</f>
        <v>0</v>
      </c>
    </row>
    <row r="105" spans="1:13" ht="12.75" customHeight="1">
      <c r="A105" s="32"/>
      <c r="B105" s="33"/>
      <c r="C105" s="33"/>
      <c r="D105" s="187"/>
      <c r="E105" s="15">
        <f>SUM(G105:L105)</f>
        <v>0</v>
      </c>
      <c r="F105" s="77" t="s">
        <v>11</v>
      </c>
      <c r="G105" s="22"/>
      <c r="H105" s="22"/>
      <c r="I105" s="22"/>
      <c r="J105" s="22"/>
      <c r="K105" s="22"/>
      <c r="L105" s="23"/>
      <c r="M105" s="129">
        <f>SUM(F105:L105)</f>
        <v>0</v>
      </c>
    </row>
    <row r="106" spans="1:13" ht="23.25" thickBot="1">
      <c r="A106" s="32"/>
      <c r="B106" s="33"/>
      <c r="C106" s="33"/>
      <c r="D106" s="187"/>
      <c r="E106" s="15">
        <f>SUM(G106:L106)</f>
        <v>0</v>
      </c>
      <c r="F106" s="78" t="s">
        <v>42</v>
      </c>
      <c r="G106" s="27"/>
      <c r="H106" s="27"/>
      <c r="I106" s="27"/>
      <c r="J106" s="27"/>
      <c r="K106" s="27"/>
      <c r="L106" s="28"/>
      <c r="M106" s="129">
        <f>SUM(F106:L106)</f>
        <v>0</v>
      </c>
    </row>
    <row r="107" spans="1:13" ht="15.75" customHeight="1" thickBot="1" thickTop="1">
      <c r="A107" s="13"/>
      <c r="B107" s="14"/>
      <c r="C107" s="14"/>
      <c r="D107" s="127" t="s">
        <v>80</v>
      </c>
      <c r="E107" s="54">
        <f>SUM(E102:E106)</f>
        <v>151058</v>
      </c>
      <c r="F107" s="30" t="s">
        <v>13</v>
      </c>
      <c r="G107" s="54">
        <f aca="true" t="shared" si="20" ref="G107:L107">SUM(G102:G106)</f>
        <v>150000</v>
      </c>
      <c r="H107" s="54">
        <f t="shared" si="20"/>
        <v>0</v>
      </c>
      <c r="I107" s="54">
        <f t="shared" si="20"/>
        <v>0</v>
      </c>
      <c r="J107" s="54">
        <f t="shared" si="20"/>
        <v>0</v>
      </c>
      <c r="K107" s="54">
        <f t="shared" si="20"/>
        <v>0</v>
      </c>
      <c r="L107" s="55">
        <f t="shared" si="20"/>
        <v>0</v>
      </c>
      <c r="M107" s="55">
        <f>SUM(G107:H107)</f>
        <v>150000</v>
      </c>
    </row>
    <row r="108" spans="1:13" ht="16.5" customHeight="1" thickBot="1" thickTop="1">
      <c r="A108" s="85">
        <v>926</v>
      </c>
      <c r="B108" s="86">
        <v>92601</v>
      </c>
      <c r="C108" s="86">
        <v>6050</v>
      </c>
      <c r="D108" s="184" t="s">
        <v>53</v>
      </c>
      <c r="E108" s="185">
        <f>SUM(G108:L109)</f>
        <v>10907172</v>
      </c>
      <c r="F108" s="182" t="s">
        <v>8</v>
      </c>
      <c r="G108" s="191">
        <v>3540988</v>
      </c>
      <c r="H108" s="102">
        <v>7366184</v>
      </c>
      <c r="I108" s="11"/>
      <c r="J108" s="11"/>
      <c r="K108" s="11"/>
      <c r="L108" s="12"/>
      <c r="M108" s="192">
        <f>SUM(G108:L109)</f>
        <v>10907172</v>
      </c>
    </row>
    <row r="109" spans="1:13" ht="0.75" customHeight="1" thickTop="1">
      <c r="A109" s="13"/>
      <c r="B109" s="14"/>
      <c r="C109" s="14"/>
      <c r="D109" s="184"/>
      <c r="E109" s="185"/>
      <c r="F109" s="182"/>
      <c r="G109" s="191"/>
      <c r="H109" s="17"/>
      <c r="I109" s="18"/>
      <c r="J109" s="18"/>
      <c r="K109" s="18"/>
      <c r="L109" s="19"/>
      <c r="M109" s="192"/>
    </row>
    <row r="110" spans="1:13" ht="12.75" customHeight="1">
      <c r="A110" s="13"/>
      <c r="B110" s="14"/>
      <c r="C110" s="14"/>
      <c r="D110" s="178" t="s">
        <v>54</v>
      </c>
      <c r="E110" s="15">
        <f>SUM(G110:L110)</f>
        <v>0</v>
      </c>
      <c r="F110" s="76" t="s">
        <v>9</v>
      </c>
      <c r="G110" s="103"/>
      <c r="H110" s="22"/>
      <c r="I110" s="22"/>
      <c r="J110" s="22"/>
      <c r="K110" s="22"/>
      <c r="L110" s="23"/>
      <c r="M110" s="130">
        <f>SUM(G110:L111)</f>
        <v>0</v>
      </c>
    </row>
    <row r="111" spans="1:13" ht="14.25" customHeight="1">
      <c r="A111" s="13"/>
      <c r="B111" s="14"/>
      <c r="C111" s="14"/>
      <c r="D111" s="178"/>
      <c r="E111" s="15">
        <f>SUM(G111:L111)</f>
        <v>0</v>
      </c>
      <c r="F111" s="76" t="s">
        <v>10</v>
      </c>
      <c r="G111" s="22"/>
      <c r="H111" s="22"/>
      <c r="I111" s="22"/>
      <c r="J111" s="22"/>
      <c r="K111" s="22"/>
      <c r="L111" s="23"/>
      <c r="M111" s="123">
        <f>SUM(G111:L111)</f>
        <v>0</v>
      </c>
    </row>
    <row r="112" spans="1:13" ht="15" customHeight="1">
      <c r="A112" s="13"/>
      <c r="B112" s="14"/>
      <c r="C112" s="14"/>
      <c r="D112" s="178"/>
      <c r="E112" s="15">
        <f>SUM(G112:L112)</f>
        <v>0</v>
      </c>
      <c r="F112" s="77" t="s">
        <v>11</v>
      </c>
      <c r="G112" s="22"/>
      <c r="H112" s="22"/>
      <c r="I112" s="22"/>
      <c r="J112" s="22"/>
      <c r="K112" s="22"/>
      <c r="L112" s="23"/>
      <c r="M112" s="123">
        <f>SUM(G112:L112)</f>
        <v>0</v>
      </c>
    </row>
    <row r="113" spans="1:13" ht="21" customHeight="1" thickBot="1">
      <c r="A113" s="13"/>
      <c r="B113" s="14"/>
      <c r="C113" s="14"/>
      <c r="D113" s="178"/>
      <c r="E113" s="104">
        <f>SUM(G113:L113)</f>
        <v>14062500</v>
      </c>
      <c r="F113" s="78" t="s">
        <v>42</v>
      </c>
      <c r="G113" s="27"/>
      <c r="H113" s="27">
        <v>14062500</v>
      </c>
      <c r="I113" s="27"/>
      <c r="J113" s="27"/>
      <c r="K113" s="27"/>
      <c r="L113" s="28"/>
      <c r="M113" s="122">
        <f>SUM(G113:L113)</f>
        <v>14062500</v>
      </c>
    </row>
    <row r="114" spans="1:13" ht="15.75" customHeight="1" thickBot="1" thickTop="1">
      <c r="A114" s="13"/>
      <c r="B114" s="14"/>
      <c r="C114" s="14"/>
      <c r="D114" s="124" t="s">
        <v>79</v>
      </c>
      <c r="E114" s="54">
        <f>SUM(E108:E113)</f>
        <v>24969672</v>
      </c>
      <c r="F114" s="30" t="s">
        <v>13</v>
      </c>
      <c r="G114" s="54">
        <f aca="true" t="shared" si="21" ref="G114:L114">SUM(G108:G113)</f>
        <v>3540988</v>
      </c>
      <c r="H114" s="54">
        <f t="shared" si="21"/>
        <v>21428684</v>
      </c>
      <c r="I114" s="54">
        <f t="shared" si="21"/>
        <v>0</v>
      </c>
      <c r="J114" s="54">
        <f t="shared" si="21"/>
        <v>0</v>
      </c>
      <c r="K114" s="54">
        <f t="shared" si="21"/>
        <v>0</v>
      </c>
      <c r="L114" s="55">
        <f t="shared" si="21"/>
        <v>0</v>
      </c>
      <c r="M114" s="55">
        <f>SUM(G114:H114)</f>
        <v>24969672</v>
      </c>
    </row>
    <row r="115" spans="1:13" ht="18" customHeight="1" thickTop="1">
      <c r="A115" s="13"/>
      <c r="B115" s="14"/>
      <c r="C115" s="14"/>
      <c r="D115" s="167" t="s">
        <v>55</v>
      </c>
      <c r="E115" s="15">
        <f>SUM(G115:L115)</f>
        <v>468750</v>
      </c>
      <c r="F115" s="105" t="s">
        <v>56</v>
      </c>
      <c r="G115" s="103">
        <v>468750</v>
      </c>
      <c r="H115" s="22"/>
      <c r="I115" s="22"/>
      <c r="J115" s="22"/>
      <c r="K115" s="22"/>
      <c r="L115" s="23"/>
      <c r="M115" s="129">
        <f>SUM(F115:L115)</f>
        <v>468750</v>
      </c>
    </row>
    <row r="116" spans="1:13" ht="12.75" customHeight="1">
      <c r="A116" s="13"/>
      <c r="B116" s="14"/>
      <c r="C116" s="14"/>
      <c r="D116" s="178"/>
      <c r="E116" s="15"/>
      <c r="F116" s="76" t="s">
        <v>9</v>
      </c>
      <c r="G116" s="103"/>
      <c r="H116" s="22"/>
      <c r="I116" s="22"/>
      <c r="J116" s="22"/>
      <c r="K116" s="22"/>
      <c r="L116" s="23"/>
      <c r="M116" s="129">
        <f>SUM(F116:L116)</f>
        <v>0</v>
      </c>
    </row>
    <row r="117" spans="1:13" ht="14.25" customHeight="1">
      <c r="A117" s="13"/>
      <c r="B117" s="14"/>
      <c r="C117" s="14"/>
      <c r="D117" s="178"/>
      <c r="E117" s="15">
        <f>SUM(G117:L117)</f>
        <v>0</v>
      </c>
      <c r="F117" s="76" t="s">
        <v>10</v>
      </c>
      <c r="G117" s="22"/>
      <c r="H117" s="22"/>
      <c r="I117" s="22"/>
      <c r="J117" s="22"/>
      <c r="K117" s="22"/>
      <c r="L117" s="23"/>
      <c r="M117" s="129">
        <f>SUM(F117:L117)</f>
        <v>0</v>
      </c>
    </row>
    <row r="118" spans="1:13" ht="13.5" customHeight="1">
      <c r="A118" s="13"/>
      <c r="B118" s="14"/>
      <c r="C118" s="14"/>
      <c r="D118" s="178"/>
      <c r="E118" s="15">
        <f>SUM(G118:L118)</f>
        <v>1500000</v>
      </c>
      <c r="F118" s="77" t="s">
        <v>11</v>
      </c>
      <c r="G118" s="22">
        <v>1500000</v>
      </c>
      <c r="H118" s="22"/>
      <c r="I118" s="22"/>
      <c r="J118" s="22"/>
      <c r="K118" s="22"/>
      <c r="L118" s="23"/>
      <c r="M118" s="129">
        <f>SUM(F118:L118)</f>
        <v>1500000</v>
      </c>
    </row>
    <row r="119" spans="1:13" s="106" customFormat="1" ht="21.75" customHeight="1" thickBot="1">
      <c r="A119" s="13"/>
      <c r="B119" s="14"/>
      <c r="C119" s="14"/>
      <c r="D119" s="178"/>
      <c r="E119" s="15">
        <f>SUM(G119:L119)</f>
        <v>2531250</v>
      </c>
      <c r="F119" s="78" t="s">
        <v>42</v>
      </c>
      <c r="G119" s="27"/>
      <c r="H119" s="27">
        <v>2531250</v>
      </c>
      <c r="I119" s="27"/>
      <c r="J119" s="27"/>
      <c r="K119" s="27"/>
      <c r="L119" s="28"/>
      <c r="M119" s="129">
        <f>SUM(F119:L119)</f>
        <v>2531250</v>
      </c>
    </row>
    <row r="120" spans="1:13" ht="15.75" customHeight="1" thickTop="1">
      <c r="A120" s="13"/>
      <c r="B120" s="14"/>
      <c r="C120" s="14"/>
      <c r="D120" s="125" t="s">
        <v>72</v>
      </c>
      <c r="E120" s="90">
        <f>SUM(E115:E119)</f>
        <v>4500000</v>
      </c>
      <c r="F120" s="41" t="s">
        <v>13</v>
      </c>
      <c r="G120" s="90">
        <f aca="true" t="shared" si="22" ref="G120:L120">SUM(G115:G119)</f>
        <v>1968750</v>
      </c>
      <c r="H120" s="90">
        <f t="shared" si="22"/>
        <v>2531250</v>
      </c>
      <c r="I120" s="90">
        <f t="shared" si="22"/>
        <v>0</v>
      </c>
      <c r="J120" s="90">
        <f t="shared" si="22"/>
        <v>0</v>
      </c>
      <c r="K120" s="90">
        <f t="shared" si="22"/>
        <v>0</v>
      </c>
      <c r="L120" s="90">
        <f t="shared" si="22"/>
        <v>0</v>
      </c>
      <c r="M120" s="97">
        <f>SUM(G120:J120)</f>
        <v>4500000</v>
      </c>
    </row>
    <row r="121" spans="1:13" ht="13.5" customHeight="1" thickBot="1">
      <c r="A121" s="190" t="s">
        <v>36</v>
      </c>
      <c r="B121" s="190"/>
      <c r="C121" s="190"/>
      <c r="D121" s="190"/>
      <c r="E121" s="107">
        <f aca="true" t="shared" si="23" ref="E121:M121">SUM(E120,E114,E107,E101)</f>
        <v>29646706</v>
      </c>
      <c r="F121" s="107">
        <f t="shared" si="23"/>
        <v>0</v>
      </c>
      <c r="G121" s="107">
        <f t="shared" si="23"/>
        <v>5684738</v>
      </c>
      <c r="H121" s="107">
        <f t="shared" si="23"/>
        <v>23959934</v>
      </c>
      <c r="I121" s="107">
        <f t="shared" si="23"/>
        <v>0</v>
      </c>
      <c r="J121" s="107">
        <f t="shared" si="23"/>
        <v>0</v>
      </c>
      <c r="K121" s="107">
        <f t="shared" si="23"/>
        <v>0</v>
      </c>
      <c r="L121" s="107">
        <f t="shared" si="23"/>
        <v>0</v>
      </c>
      <c r="M121" s="107">
        <f t="shared" si="23"/>
        <v>29644672</v>
      </c>
    </row>
    <row r="122" spans="1:13" ht="17.25" customHeight="1" thickBot="1" thickTop="1">
      <c r="A122" s="168" t="s">
        <v>50</v>
      </c>
      <c r="B122" s="168"/>
      <c r="C122" s="168"/>
      <c r="D122" s="168"/>
      <c r="E122" s="108">
        <f>SUM(E121,E93)</f>
        <v>62957141</v>
      </c>
      <c r="F122" s="108"/>
      <c r="G122" s="108">
        <f aca="true" t="shared" si="24" ref="G122:M122">SUM(G121,G93)</f>
        <v>7986838</v>
      </c>
      <c r="H122" s="108">
        <f t="shared" si="24"/>
        <v>28064434</v>
      </c>
      <c r="I122" s="108">
        <f t="shared" si="24"/>
        <v>5680500</v>
      </c>
      <c r="J122" s="108">
        <f t="shared" si="24"/>
        <v>500000</v>
      </c>
      <c r="K122" s="108">
        <f t="shared" si="24"/>
        <v>500000</v>
      </c>
      <c r="L122" s="108">
        <f t="shared" si="24"/>
        <v>20190000</v>
      </c>
      <c r="M122" s="138">
        <f t="shared" si="24"/>
        <v>62921772</v>
      </c>
    </row>
    <row r="123" spans="1:13" ht="17.25" customHeight="1" thickBot="1" thickTop="1">
      <c r="A123" s="145"/>
      <c r="B123" s="155"/>
      <c r="C123" s="155"/>
      <c r="D123" s="155"/>
      <c r="E123" s="156"/>
      <c r="F123" s="156"/>
      <c r="G123" s="156"/>
      <c r="H123" s="156"/>
      <c r="I123" s="156"/>
      <c r="J123" s="156"/>
      <c r="K123" s="156"/>
      <c r="L123" s="156"/>
      <c r="M123" s="141">
        <v>4</v>
      </c>
    </row>
    <row r="124" spans="1:13" ht="45.75" customHeight="1" thickTop="1">
      <c r="A124" s="72" t="s">
        <v>0</v>
      </c>
      <c r="B124" s="73" t="s">
        <v>1</v>
      </c>
      <c r="C124" s="73" t="s">
        <v>2</v>
      </c>
      <c r="D124" s="3" t="s">
        <v>3</v>
      </c>
      <c r="E124" s="74" t="s">
        <v>39</v>
      </c>
      <c r="F124" s="5" t="s">
        <v>5</v>
      </c>
      <c r="G124" s="3">
        <v>2008</v>
      </c>
      <c r="H124" s="3">
        <v>2009</v>
      </c>
      <c r="I124" s="3">
        <v>2010</v>
      </c>
      <c r="J124" s="3">
        <v>2011</v>
      </c>
      <c r="K124" s="3">
        <v>2012</v>
      </c>
      <c r="L124" s="6">
        <v>2013</v>
      </c>
      <c r="M124" s="128" t="s">
        <v>40</v>
      </c>
    </row>
    <row r="125" spans="1:13" ht="24.75" customHeight="1">
      <c r="A125" s="13">
        <v>926</v>
      </c>
      <c r="B125" s="14">
        <v>92695</v>
      </c>
      <c r="C125" s="14">
        <v>6050</v>
      </c>
      <c r="D125" s="183" t="s">
        <v>57</v>
      </c>
      <c r="E125" s="15">
        <f>SUM(G125:L126)</f>
        <v>330000</v>
      </c>
      <c r="F125" s="16" t="s">
        <v>8</v>
      </c>
      <c r="G125" s="17">
        <v>330000</v>
      </c>
      <c r="H125" s="109"/>
      <c r="I125" s="109"/>
      <c r="J125" s="109"/>
      <c r="K125" s="109"/>
      <c r="L125" s="60"/>
      <c r="M125" s="129">
        <f>SUM(G125:L125)</f>
        <v>330000</v>
      </c>
    </row>
    <row r="126" spans="1:13" ht="19.5" customHeight="1">
      <c r="A126" s="13"/>
      <c r="B126" s="14"/>
      <c r="C126" s="14"/>
      <c r="D126" s="178"/>
      <c r="E126" s="20">
        <f>SUM(G126:L126)</f>
        <v>0</v>
      </c>
      <c r="F126" s="21" t="s">
        <v>9</v>
      </c>
      <c r="G126" s="103"/>
      <c r="H126" s="22"/>
      <c r="I126" s="22"/>
      <c r="J126" s="22"/>
      <c r="K126" s="22"/>
      <c r="L126" s="23"/>
      <c r="M126" s="129">
        <f>SUM(G126:L126)</f>
        <v>0</v>
      </c>
    </row>
    <row r="127" spans="1:13" ht="20.25" customHeight="1">
      <c r="A127" s="13"/>
      <c r="B127" s="14"/>
      <c r="C127" s="14"/>
      <c r="D127" s="178"/>
      <c r="E127" s="20">
        <f>SUM(G127:L127)</f>
        <v>0</v>
      </c>
      <c r="F127" s="21" t="s">
        <v>10</v>
      </c>
      <c r="G127" s="22"/>
      <c r="H127" s="22"/>
      <c r="I127" s="22"/>
      <c r="J127" s="22"/>
      <c r="K127" s="22"/>
      <c r="L127" s="23"/>
      <c r="M127" s="139">
        <f>SUM(G127:L127)</f>
        <v>0</v>
      </c>
    </row>
    <row r="128" spans="1:13" ht="14.25" customHeight="1">
      <c r="A128" s="13"/>
      <c r="B128" s="14"/>
      <c r="C128" s="14"/>
      <c r="D128" s="178"/>
      <c r="E128" s="15">
        <f>SUM(G128:L128)</f>
        <v>0</v>
      </c>
      <c r="F128" s="110" t="s">
        <v>11</v>
      </c>
      <c r="G128" s="17"/>
      <c r="H128" s="17"/>
      <c r="I128" s="17"/>
      <c r="J128" s="17"/>
      <c r="K128" s="17"/>
      <c r="L128" s="50"/>
      <c r="M128" s="129">
        <f>SUM(G128:L128)</f>
        <v>0</v>
      </c>
    </row>
    <row r="129" spans="1:13" ht="24.75" customHeight="1" thickBot="1">
      <c r="A129" s="13"/>
      <c r="B129" s="14"/>
      <c r="C129" s="14"/>
      <c r="D129" s="178"/>
      <c r="E129" s="15">
        <f>SUM(G129:L129)</f>
        <v>1870000</v>
      </c>
      <c r="F129" s="78" t="s">
        <v>42</v>
      </c>
      <c r="G129" s="27"/>
      <c r="H129" s="27">
        <v>1870000</v>
      </c>
      <c r="I129" s="27"/>
      <c r="J129" s="27"/>
      <c r="K129" s="27"/>
      <c r="L129" s="28"/>
      <c r="M129" s="129">
        <f>SUM(G129:L129)</f>
        <v>1870000</v>
      </c>
    </row>
    <row r="130" spans="1:13" ht="21.75" customHeight="1" thickBot="1" thickTop="1">
      <c r="A130" s="13"/>
      <c r="B130" s="14"/>
      <c r="C130" s="14"/>
      <c r="D130" s="126" t="s">
        <v>72</v>
      </c>
      <c r="E130" s="40">
        <f>SUM(E125:E129)</f>
        <v>2200000</v>
      </c>
      <c r="F130" s="41" t="s">
        <v>13</v>
      </c>
      <c r="G130" s="90">
        <f aca="true" t="shared" si="25" ref="G130:L130">SUM(G125:G129)</f>
        <v>330000</v>
      </c>
      <c r="H130" s="90">
        <f t="shared" si="25"/>
        <v>1870000</v>
      </c>
      <c r="I130" s="90">
        <f t="shared" si="25"/>
        <v>0</v>
      </c>
      <c r="J130" s="90">
        <f t="shared" si="25"/>
        <v>0</v>
      </c>
      <c r="K130" s="90">
        <f t="shared" si="25"/>
        <v>0</v>
      </c>
      <c r="L130" s="97">
        <f t="shared" si="25"/>
        <v>0</v>
      </c>
      <c r="M130" s="42">
        <f>SUM(G130:K130)</f>
        <v>2200000</v>
      </c>
    </row>
    <row r="131" spans="1:13" ht="39" customHeight="1" thickTop="1">
      <c r="A131" s="13"/>
      <c r="B131" s="14"/>
      <c r="C131" s="14"/>
      <c r="D131" s="111" t="s">
        <v>58</v>
      </c>
      <c r="E131" s="34">
        <v>107496</v>
      </c>
      <c r="F131" s="35" t="s">
        <v>8</v>
      </c>
      <c r="G131" s="36">
        <v>32500</v>
      </c>
      <c r="H131" s="39">
        <v>65000</v>
      </c>
      <c r="I131" s="39"/>
      <c r="J131" s="36"/>
      <c r="K131" s="36"/>
      <c r="L131" s="38"/>
      <c r="M131" s="131">
        <f>SUM(F131:L131)</f>
        <v>97500</v>
      </c>
    </row>
    <row r="132" spans="1:13" ht="13.5" customHeight="1">
      <c r="A132" s="32"/>
      <c r="B132" s="33"/>
      <c r="C132" s="33"/>
      <c r="D132" s="112" t="s">
        <v>59</v>
      </c>
      <c r="E132" s="15">
        <f>SUM(G132:L132)</f>
        <v>0</v>
      </c>
      <c r="F132" s="21" t="s">
        <v>9</v>
      </c>
      <c r="G132" s="22"/>
      <c r="H132" s="22"/>
      <c r="I132" s="22"/>
      <c r="J132" s="22"/>
      <c r="K132" s="22"/>
      <c r="L132" s="23"/>
      <c r="M132" s="129">
        <f>SUM(F132:L132)</f>
        <v>0</v>
      </c>
    </row>
    <row r="133" spans="1:13" s="96" customFormat="1" ht="15" customHeight="1">
      <c r="A133" s="32"/>
      <c r="B133" s="33"/>
      <c r="C133" s="33"/>
      <c r="D133" s="112" t="s">
        <v>60</v>
      </c>
      <c r="E133" s="15">
        <f>SUM(G133:L133)</f>
        <v>0</v>
      </c>
      <c r="F133" s="21" t="s">
        <v>10</v>
      </c>
      <c r="G133" s="22"/>
      <c r="H133" s="22"/>
      <c r="I133" s="22"/>
      <c r="J133" s="22"/>
      <c r="K133" s="22"/>
      <c r="L133" s="23"/>
      <c r="M133" s="129">
        <f>SUM(F133:L133)</f>
        <v>0</v>
      </c>
    </row>
    <row r="134" spans="1:13" ht="26.25" customHeight="1">
      <c r="A134" s="32"/>
      <c r="B134" s="33"/>
      <c r="C134" s="33"/>
      <c r="D134" s="113" t="s">
        <v>61</v>
      </c>
      <c r="E134" s="15">
        <f>SUM(G134:L134)</f>
        <v>0</v>
      </c>
      <c r="F134" s="77" t="s">
        <v>11</v>
      </c>
      <c r="G134" s="22"/>
      <c r="H134" s="22"/>
      <c r="I134" s="22"/>
      <c r="J134" s="22"/>
      <c r="K134" s="22"/>
      <c r="L134" s="23"/>
      <c r="M134" s="129">
        <f>SUM(F134:L134)</f>
        <v>0</v>
      </c>
    </row>
    <row r="135" spans="1:13" ht="27.75" customHeight="1" thickBot="1">
      <c r="A135" s="32"/>
      <c r="B135" s="33"/>
      <c r="C135" s="33"/>
      <c r="D135" s="112" t="s">
        <v>62</v>
      </c>
      <c r="E135" s="15">
        <f>SUM(G135:L135)</f>
        <v>552500</v>
      </c>
      <c r="F135" s="114" t="s">
        <v>42</v>
      </c>
      <c r="G135" s="27"/>
      <c r="H135" s="27"/>
      <c r="I135" s="27">
        <v>552500</v>
      </c>
      <c r="J135" s="27"/>
      <c r="K135" s="27"/>
      <c r="L135" s="28"/>
      <c r="M135" s="129">
        <f>SUM(F135:L135)</f>
        <v>552500</v>
      </c>
    </row>
    <row r="136" spans="1:13" ht="23.25" customHeight="1" thickBot="1" thickTop="1">
      <c r="A136" s="13"/>
      <c r="B136" s="14"/>
      <c r="C136" s="14"/>
      <c r="D136" s="124" t="s">
        <v>73</v>
      </c>
      <c r="E136" s="29">
        <f>SUM(E131:E135)</f>
        <v>659996</v>
      </c>
      <c r="F136" s="30" t="s">
        <v>13</v>
      </c>
      <c r="G136" s="54">
        <f aca="true" t="shared" si="26" ref="G136:L136">SUM(G131:G135)</f>
        <v>32500</v>
      </c>
      <c r="H136" s="54">
        <f t="shared" si="26"/>
        <v>65000</v>
      </c>
      <c r="I136" s="54">
        <f t="shared" si="26"/>
        <v>552500</v>
      </c>
      <c r="J136" s="54">
        <f t="shared" si="26"/>
        <v>0</v>
      </c>
      <c r="K136" s="54">
        <f t="shared" si="26"/>
        <v>0</v>
      </c>
      <c r="L136" s="55">
        <f t="shared" si="26"/>
        <v>0</v>
      </c>
      <c r="M136" s="31">
        <f>SUM(G136:L136)</f>
        <v>650000</v>
      </c>
    </row>
    <row r="137" spans="1:13" ht="21.75" customHeight="1" thickBot="1" thickTop="1">
      <c r="A137" s="32"/>
      <c r="B137" s="14"/>
      <c r="C137" s="14">
        <v>6650</v>
      </c>
      <c r="D137" s="193" t="s">
        <v>63</v>
      </c>
      <c r="E137" s="15">
        <v>68260</v>
      </c>
      <c r="F137" s="35" t="s">
        <v>8</v>
      </c>
      <c r="G137" s="39">
        <v>19500</v>
      </c>
      <c r="H137" s="36">
        <v>39000</v>
      </c>
      <c r="I137" s="36"/>
      <c r="J137" s="36"/>
      <c r="K137" s="36"/>
      <c r="L137" s="38"/>
      <c r="M137" s="129">
        <f>SUM(F137:L137)</f>
        <v>58500</v>
      </c>
    </row>
    <row r="138" spans="1:13" ht="18" customHeight="1">
      <c r="A138" s="32"/>
      <c r="B138" s="33"/>
      <c r="C138" s="33"/>
      <c r="D138" s="193"/>
      <c r="E138" s="15">
        <f>SUM(G138:L138)</f>
        <v>0</v>
      </c>
      <c r="F138" s="21" t="s">
        <v>9</v>
      </c>
      <c r="G138" s="22"/>
      <c r="H138" s="22"/>
      <c r="I138" s="22"/>
      <c r="J138" s="22"/>
      <c r="K138" s="22"/>
      <c r="L138" s="23"/>
      <c r="M138" s="129">
        <f>SUM(F138:L138)</f>
        <v>0</v>
      </c>
    </row>
    <row r="139" spans="1:13" ht="31.5" customHeight="1">
      <c r="A139" s="32"/>
      <c r="B139" s="33"/>
      <c r="C139" s="33"/>
      <c r="D139" s="113" t="s">
        <v>64</v>
      </c>
      <c r="E139" s="15">
        <f>SUM(G139:L139)</f>
        <v>0</v>
      </c>
      <c r="F139" s="21" t="s">
        <v>10</v>
      </c>
      <c r="G139" s="22"/>
      <c r="H139" s="22"/>
      <c r="I139" s="22"/>
      <c r="J139" s="22"/>
      <c r="K139" s="22"/>
      <c r="L139" s="23"/>
      <c r="M139" s="129">
        <f>SUM(F139:L139)</f>
        <v>0</v>
      </c>
    </row>
    <row r="140" spans="1:13" ht="14.25" customHeight="1">
      <c r="A140" s="32"/>
      <c r="B140" s="33"/>
      <c r="C140" s="33"/>
      <c r="D140" s="115" t="s">
        <v>65</v>
      </c>
      <c r="E140" s="15">
        <f>SUM(G140:L140)</f>
        <v>0</v>
      </c>
      <c r="F140" s="77" t="s">
        <v>11</v>
      </c>
      <c r="G140" s="22"/>
      <c r="H140" s="22"/>
      <c r="I140" s="22"/>
      <c r="J140" s="22"/>
      <c r="K140" s="22"/>
      <c r="L140" s="23"/>
      <c r="M140" s="129">
        <f>SUM(F140:L140)</f>
        <v>0</v>
      </c>
    </row>
    <row r="141" spans="1:13" ht="30" customHeight="1" thickBot="1">
      <c r="A141" s="32"/>
      <c r="B141" s="33"/>
      <c r="C141" s="33"/>
      <c r="D141" s="115" t="s">
        <v>66</v>
      </c>
      <c r="E141" s="15">
        <f>SUM(G141:L141)</f>
        <v>331500</v>
      </c>
      <c r="F141" s="78" t="s">
        <v>42</v>
      </c>
      <c r="G141" s="27"/>
      <c r="H141" s="27"/>
      <c r="I141" s="27">
        <v>331500</v>
      </c>
      <c r="J141" s="27"/>
      <c r="K141" s="27"/>
      <c r="L141" s="28"/>
      <c r="M141" s="129">
        <f>SUM(F141:L141)</f>
        <v>331500</v>
      </c>
    </row>
    <row r="142" spans="1:13" ht="24" customHeight="1" thickBot="1" thickTop="1">
      <c r="A142" s="13"/>
      <c r="B142" s="14"/>
      <c r="C142" s="14"/>
      <c r="D142" s="124" t="s">
        <v>73</v>
      </c>
      <c r="E142" s="29">
        <f>SUM(E137:E141)</f>
        <v>399760</v>
      </c>
      <c r="F142" s="30" t="s">
        <v>13</v>
      </c>
      <c r="G142" s="54">
        <f aca="true" t="shared" si="27" ref="G142:L142">SUM(G137:G141)</f>
        <v>19500</v>
      </c>
      <c r="H142" s="54">
        <f t="shared" si="27"/>
        <v>39000</v>
      </c>
      <c r="I142" s="54">
        <f t="shared" si="27"/>
        <v>331500</v>
      </c>
      <c r="J142" s="54">
        <f t="shared" si="27"/>
        <v>0</v>
      </c>
      <c r="K142" s="54">
        <f t="shared" si="27"/>
        <v>0</v>
      </c>
      <c r="L142" s="54">
        <f t="shared" si="27"/>
        <v>0</v>
      </c>
      <c r="M142" s="31">
        <f>SUM(G142:L142)</f>
        <v>390000</v>
      </c>
    </row>
    <row r="143" spans="1:13" ht="22.5" customHeight="1" thickBot="1" thickTop="1">
      <c r="A143" s="190" t="s">
        <v>36</v>
      </c>
      <c r="B143" s="190"/>
      <c r="C143" s="190"/>
      <c r="D143" s="190"/>
      <c r="E143" s="116">
        <f>SUM(E142,E136,E130)</f>
        <v>3259756</v>
      </c>
      <c r="F143" s="116"/>
      <c r="G143" s="116">
        <f aca="true" t="shared" si="28" ref="G143:M143">SUM(G142,G136,G130)</f>
        <v>382000</v>
      </c>
      <c r="H143" s="116">
        <f t="shared" si="28"/>
        <v>1974000</v>
      </c>
      <c r="I143" s="116">
        <f t="shared" si="28"/>
        <v>884000</v>
      </c>
      <c r="J143" s="116">
        <f t="shared" si="28"/>
        <v>0</v>
      </c>
      <c r="K143" s="116">
        <f t="shared" si="28"/>
        <v>0</v>
      </c>
      <c r="L143" s="116">
        <f t="shared" si="28"/>
        <v>0</v>
      </c>
      <c r="M143" s="140">
        <f t="shared" si="28"/>
        <v>3240000</v>
      </c>
    </row>
    <row r="144" spans="1:13" ht="24.75" customHeight="1" thickBot="1" thickTop="1">
      <c r="A144" s="168" t="s">
        <v>50</v>
      </c>
      <c r="B144" s="168"/>
      <c r="C144" s="168"/>
      <c r="D144" s="168"/>
      <c r="E144" s="108">
        <f>SUM(E143,E122)</f>
        <v>66216897</v>
      </c>
      <c r="F144" s="108"/>
      <c r="G144" s="108">
        <f aca="true" t="shared" si="29" ref="G144:M144">SUM(G143,G122)</f>
        <v>8368838</v>
      </c>
      <c r="H144" s="108">
        <f t="shared" si="29"/>
        <v>30038434</v>
      </c>
      <c r="I144" s="108">
        <f t="shared" si="29"/>
        <v>6564500</v>
      </c>
      <c r="J144" s="108">
        <f t="shared" si="29"/>
        <v>500000</v>
      </c>
      <c r="K144" s="108">
        <f t="shared" si="29"/>
        <v>500000</v>
      </c>
      <c r="L144" s="108">
        <f t="shared" si="29"/>
        <v>20190000</v>
      </c>
      <c r="M144" s="108">
        <f t="shared" si="29"/>
        <v>66161772</v>
      </c>
    </row>
    <row r="145" spans="12:13" ht="17.25" customHeight="1" thickTop="1">
      <c r="L145" s="119"/>
      <c r="M145">
        <v>5</v>
      </c>
    </row>
    <row r="146" ht="13.5" thickBot="1"/>
    <row r="147" spans="1:13" ht="36" customHeight="1" thickBot="1" thickTop="1">
      <c r="A147" s="72" t="s">
        <v>0</v>
      </c>
      <c r="B147" s="73" t="s">
        <v>1</v>
      </c>
      <c r="C147" s="73" t="s">
        <v>2</v>
      </c>
      <c r="D147" s="3" t="s">
        <v>3</v>
      </c>
      <c r="E147" s="74" t="s">
        <v>39</v>
      </c>
      <c r="F147" s="5" t="s">
        <v>5</v>
      </c>
      <c r="G147" s="3">
        <v>2008</v>
      </c>
      <c r="H147" s="3">
        <v>2009</v>
      </c>
      <c r="I147" s="3">
        <v>2010</v>
      </c>
      <c r="J147" s="3">
        <v>2011</v>
      </c>
      <c r="K147" s="3">
        <v>2012</v>
      </c>
      <c r="L147" s="6">
        <v>2013</v>
      </c>
      <c r="M147" s="128" t="s">
        <v>40</v>
      </c>
    </row>
    <row r="148" spans="1:13" ht="35.25" customHeight="1" thickTop="1">
      <c r="A148" s="13">
        <v>801</v>
      </c>
      <c r="B148" s="14">
        <v>80101</v>
      </c>
      <c r="C148" s="14">
        <v>6050</v>
      </c>
      <c r="D148" s="172" t="s">
        <v>90</v>
      </c>
      <c r="E148" s="34">
        <v>16320</v>
      </c>
      <c r="F148" s="35" t="s">
        <v>8</v>
      </c>
      <c r="G148" s="36">
        <v>9000</v>
      </c>
      <c r="H148" s="39"/>
      <c r="I148" s="39"/>
      <c r="J148" s="36"/>
      <c r="K148" s="36"/>
      <c r="L148" s="38"/>
      <c r="M148" s="131">
        <f>SUM(F148:L148)</f>
        <v>9000</v>
      </c>
    </row>
    <row r="149" spans="1:13" ht="13.5" customHeight="1">
      <c r="A149" s="32"/>
      <c r="B149" s="33"/>
      <c r="C149" s="33"/>
      <c r="D149" s="173"/>
      <c r="E149" s="15">
        <f>SUM(G149:L149)</f>
        <v>632000</v>
      </c>
      <c r="F149" s="21" t="s">
        <v>9</v>
      </c>
      <c r="G149" s="22"/>
      <c r="H149" s="22">
        <v>210667</v>
      </c>
      <c r="I149" s="22">
        <v>210667</v>
      </c>
      <c r="J149" s="22">
        <v>210666</v>
      </c>
      <c r="K149" s="22"/>
      <c r="L149" s="23"/>
      <c r="M149" s="129">
        <f>SUM(F149:L149)</f>
        <v>632000</v>
      </c>
    </row>
    <row r="150" spans="1:13" s="96" customFormat="1" ht="15" customHeight="1">
      <c r="A150" s="32"/>
      <c r="B150" s="33"/>
      <c r="C150" s="33"/>
      <c r="D150" s="174" t="s">
        <v>91</v>
      </c>
      <c r="E150" s="15">
        <f>SUM(G150:L150)</f>
        <v>0</v>
      </c>
      <c r="F150" s="21" t="s">
        <v>10</v>
      </c>
      <c r="G150" s="22"/>
      <c r="H150" s="22"/>
      <c r="I150" s="22"/>
      <c r="J150" s="22"/>
      <c r="K150" s="22"/>
      <c r="L150" s="23"/>
      <c r="M150" s="129">
        <f>SUM(F150:L150)</f>
        <v>0</v>
      </c>
    </row>
    <row r="151" spans="1:13" ht="12" customHeight="1">
      <c r="A151" s="32"/>
      <c r="B151" s="33"/>
      <c r="C151" s="33"/>
      <c r="D151" s="174"/>
      <c r="E151" s="15">
        <f>SUM(G151:L151)</f>
        <v>0</v>
      </c>
      <c r="F151" s="77" t="s">
        <v>11</v>
      </c>
      <c r="G151" s="22"/>
      <c r="H151" s="22"/>
      <c r="I151" s="22"/>
      <c r="J151" s="22"/>
      <c r="K151" s="22"/>
      <c r="L151" s="23"/>
      <c r="M151" s="129">
        <f>SUM(F151:L151)</f>
        <v>0</v>
      </c>
    </row>
    <row r="152" spans="1:13" ht="38.25" customHeight="1" thickBot="1">
      <c r="A152" s="32"/>
      <c r="B152" s="33"/>
      <c r="C152" s="33"/>
      <c r="D152" s="174"/>
      <c r="E152" s="15">
        <f>SUM(G152:L152)</f>
        <v>632000</v>
      </c>
      <c r="F152" s="114" t="s">
        <v>42</v>
      </c>
      <c r="G152" s="27"/>
      <c r="H152" s="27">
        <v>210667</v>
      </c>
      <c r="I152" s="27">
        <v>210667</v>
      </c>
      <c r="J152" s="27">
        <v>210666</v>
      </c>
      <c r="K152" s="27"/>
      <c r="L152" s="28"/>
      <c r="M152" s="129">
        <f>SUM(F152:L152)</f>
        <v>632000</v>
      </c>
    </row>
    <row r="153" spans="1:13" ht="19.5" customHeight="1" thickBot="1" thickTop="1">
      <c r="A153" s="13"/>
      <c r="B153" s="14"/>
      <c r="C153" s="14"/>
      <c r="D153" s="151" t="s">
        <v>95</v>
      </c>
      <c r="E153" s="29">
        <f>SUM(E148:E152)</f>
        <v>1280320</v>
      </c>
      <c r="F153" s="30" t="s">
        <v>13</v>
      </c>
      <c r="G153" s="54">
        <f aca="true" t="shared" si="30" ref="G153:L153">SUM(G148:G152)</f>
        <v>9000</v>
      </c>
      <c r="H153" s="54">
        <f t="shared" si="30"/>
        <v>421334</v>
      </c>
      <c r="I153" s="54">
        <f t="shared" si="30"/>
        <v>421334</v>
      </c>
      <c r="J153" s="54">
        <f t="shared" si="30"/>
        <v>421332</v>
      </c>
      <c r="K153" s="54">
        <f t="shared" si="30"/>
        <v>0</v>
      </c>
      <c r="L153" s="55">
        <f t="shared" si="30"/>
        <v>0</v>
      </c>
      <c r="M153" s="31">
        <f>SUM(G153:L153)</f>
        <v>1273000</v>
      </c>
    </row>
    <row r="154" spans="1:13" ht="24.75" customHeight="1" thickTop="1">
      <c r="A154" s="32"/>
      <c r="B154" s="14"/>
      <c r="C154" s="14"/>
      <c r="D154" s="174" t="s">
        <v>92</v>
      </c>
      <c r="E154" s="15">
        <v>9660</v>
      </c>
      <c r="F154" s="35" t="s">
        <v>8</v>
      </c>
      <c r="G154" s="39">
        <v>6000</v>
      </c>
      <c r="H154" s="36"/>
      <c r="I154" s="36"/>
      <c r="J154" s="36"/>
      <c r="K154" s="36"/>
      <c r="L154" s="38"/>
      <c r="M154" s="129">
        <f>SUM(F154:L154)</f>
        <v>6000</v>
      </c>
    </row>
    <row r="155" spans="1:13" ht="17.25" customHeight="1">
      <c r="A155" s="32"/>
      <c r="B155" s="33"/>
      <c r="C155" s="33"/>
      <c r="D155" s="174"/>
      <c r="E155" s="15">
        <f>SUM(G155:L155)</f>
        <v>235500</v>
      </c>
      <c r="F155" s="21" t="s">
        <v>9</v>
      </c>
      <c r="G155" s="22"/>
      <c r="H155" s="22">
        <v>78500</v>
      </c>
      <c r="I155" s="22">
        <v>78500</v>
      </c>
      <c r="J155" s="22">
        <v>78500</v>
      </c>
      <c r="K155" s="22"/>
      <c r="L155" s="23"/>
      <c r="M155" s="129">
        <f>SUM(F155:L155)</f>
        <v>235500</v>
      </c>
    </row>
    <row r="156" spans="1:13" ht="13.5" customHeight="1">
      <c r="A156" s="32"/>
      <c r="B156" s="33"/>
      <c r="C156" s="33"/>
      <c r="D156" s="174"/>
      <c r="E156" s="15">
        <f>SUM(G156:L156)</f>
        <v>0</v>
      </c>
      <c r="F156" s="21" t="s">
        <v>10</v>
      </c>
      <c r="G156" s="22"/>
      <c r="H156" s="22"/>
      <c r="I156" s="22"/>
      <c r="J156" s="22"/>
      <c r="K156" s="22"/>
      <c r="L156" s="23"/>
      <c r="M156" s="129">
        <f>SUM(F156:L156)</f>
        <v>0</v>
      </c>
    </row>
    <row r="157" spans="1:13" ht="14.25" customHeight="1">
      <c r="A157" s="32"/>
      <c r="B157" s="33"/>
      <c r="C157" s="33"/>
      <c r="D157" s="152"/>
      <c r="E157" s="15">
        <f>SUM(G157:L157)</f>
        <v>0</v>
      </c>
      <c r="F157" s="77" t="s">
        <v>11</v>
      </c>
      <c r="G157" s="22"/>
      <c r="H157" s="22"/>
      <c r="I157" s="22"/>
      <c r="J157" s="22"/>
      <c r="K157" s="22"/>
      <c r="L157" s="23"/>
      <c r="M157" s="129">
        <f>SUM(F157:L157)</f>
        <v>0</v>
      </c>
    </row>
    <row r="158" spans="1:13" ht="22.5" customHeight="1" thickBot="1">
      <c r="A158" s="32"/>
      <c r="B158" s="33"/>
      <c r="C158" s="33"/>
      <c r="D158" s="152"/>
      <c r="E158" s="15">
        <f>SUM(G158:L158)</f>
        <v>235500</v>
      </c>
      <c r="F158" s="78" t="s">
        <v>42</v>
      </c>
      <c r="G158" s="27"/>
      <c r="H158" s="27">
        <v>78500</v>
      </c>
      <c r="I158" s="27">
        <v>78500</v>
      </c>
      <c r="J158" s="27">
        <v>78500</v>
      </c>
      <c r="K158" s="27"/>
      <c r="L158" s="28"/>
      <c r="M158" s="129">
        <f>SUM(F158:L158)</f>
        <v>235500</v>
      </c>
    </row>
    <row r="159" spans="1:13" ht="21" customHeight="1" thickBot="1" thickTop="1">
      <c r="A159" s="13"/>
      <c r="B159" s="14"/>
      <c r="C159" s="14"/>
      <c r="D159" s="151" t="s">
        <v>95</v>
      </c>
      <c r="E159" s="29">
        <f>SUM(E154:E158)</f>
        <v>480660</v>
      </c>
      <c r="F159" s="30" t="s">
        <v>13</v>
      </c>
      <c r="G159" s="54">
        <f aca="true" t="shared" si="31" ref="G159:L159">SUM(G154:G158)</f>
        <v>6000</v>
      </c>
      <c r="H159" s="54">
        <f t="shared" si="31"/>
        <v>157000</v>
      </c>
      <c r="I159" s="54">
        <f t="shared" si="31"/>
        <v>157000</v>
      </c>
      <c r="J159" s="54">
        <f t="shared" si="31"/>
        <v>157000</v>
      </c>
      <c r="K159" s="54">
        <f t="shared" si="31"/>
        <v>0</v>
      </c>
      <c r="L159" s="54">
        <f t="shared" si="31"/>
        <v>0</v>
      </c>
      <c r="M159" s="31">
        <f>SUM(G159:L159)</f>
        <v>477000</v>
      </c>
    </row>
    <row r="160" spans="1:13" ht="15.75" customHeight="1" thickTop="1">
      <c r="A160" s="32">
        <v>851</v>
      </c>
      <c r="B160" s="14">
        <v>85195</v>
      </c>
      <c r="C160" s="14">
        <v>6050</v>
      </c>
      <c r="D160" s="175" t="s">
        <v>93</v>
      </c>
      <c r="E160" s="15">
        <v>10050</v>
      </c>
      <c r="F160" s="35" t="s">
        <v>8</v>
      </c>
      <c r="G160" s="39">
        <v>7000</v>
      </c>
      <c r="H160" s="36"/>
      <c r="I160" s="36"/>
      <c r="J160" s="36"/>
      <c r="K160" s="36"/>
      <c r="L160" s="38"/>
      <c r="M160" s="129">
        <f>SUM(F160:L160)</f>
        <v>7000</v>
      </c>
    </row>
    <row r="161" spans="1:13" ht="16.5" customHeight="1">
      <c r="A161" s="32"/>
      <c r="B161" s="33"/>
      <c r="C161" s="33"/>
      <c r="D161" s="174"/>
      <c r="E161" s="15">
        <f>SUM(G161:L161)</f>
        <v>341500</v>
      </c>
      <c r="F161" s="21" t="s">
        <v>9</v>
      </c>
      <c r="G161" s="22"/>
      <c r="H161" s="22">
        <v>113834</v>
      </c>
      <c r="I161" s="22">
        <v>113834</v>
      </c>
      <c r="J161" s="22">
        <v>113832</v>
      </c>
      <c r="K161" s="22"/>
      <c r="L161" s="23"/>
      <c r="M161" s="129">
        <f>SUM(F161:L161)</f>
        <v>341500</v>
      </c>
    </row>
    <row r="162" spans="1:13" ht="19.5" customHeight="1">
      <c r="A162" s="32"/>
      <c r="B162" s="33"/>
      <c r="C162" s="33"/>
      <c r="D162" s="174"/>
      <c r="E162" s="15">
        <f>SUM(G162:L162)</f>
        <v>0</v>
      </c>
      <c r="F162" s="21" t="s">
        <v>10</v>
      </c>
      <c r="G162" s="22"/>
      <c r="H162" s="22"/>
      <c r="I162" s="22"/>
      <c r="J162" s="22"/>
      <c r="K162" s="22"/>
      <c r="L162" s="23"/>
      <c r="M162" s="129">
        <f>SUM(F162:L162)</f>
        <v>0</v>
      </c>
    </row>
    <row r="163" spans="1:13" ht="14.25" customHeight="1">
      <c r="A163" s="32"/>
      <c r="B163" s="33"/>
      <c r="C163" s="33"/>
      <c r="D163" s="152"/>
      <c r="E163" s="15">
        <f>SUM(G163:L163)</f>
        <v>0</v>
      </c>
      <c r="F163" s="77" t="s">
        <v>11</v>
      </c>
      <c r="G163" s="22"/>
      <c r="H163" s="22"/>
      <c r="I163" s="22"/>
      <c r="J163" s="22"/>
      <c r="K163" s="22"/>
      <c r="L163" s="23"/>
      <c r="M163" s="129">
        <f>SUM(F163:L163)</f>
        <v>0</v>
      </c>
    </row>
    <row r="164" spans="1:13" ht="23.25" customHeight="1" thickBot="1">
      <c r="A164" s="32"/>
      <c r="B164" s="33"/>
      <c r="C164" s="33"/>
      <c r="D164" s="152"/>
      <c r="E164" s="15">
        <f>SUM(G164:L164)</f>
        <v>341500</v>
      </c>
      <c r="F164" s="78" t="s">
        <v>42</v>
      </c>
      <c r="G164" s="27"/>
      <c r="H164" s="27">
        <v>113834</v>
      </c>
      <c r="I164" s="27">
        <v>113834</v>
      </c>
      <c r="J164" s="27">
        <v>113832</v>
      </c>
      <c r="K164" s="27"/>
      <c r="L164" s="28"/>
      <c r="M164" s="129">
        <f>SUM(F164:L164)</f>
        <v>341500</v>
      </c>
    </row>
    <row r="165" spans="1:13" ht="15.75" customHeight="1" thickBot="1" thickTop="1">
      <c r="A165" s="13"/>
      <c r="B165" s="14"/>
      <c r="C165" s="14"/>
      <c r="D165" s="151" t="s">
        <v>95</v>
      </c>
      <c r="E165" s="29">
        <f>SUM(E160:E164)</f>
        <v>693050</v>
      </c>
      <c r="F165" s="30" t="s">
        <v>13</v>
      </c>
      <c r="G165" s="54">
        <f aca="true" t="shared" si="32" ref="G165:L165">SUM(G160:G164)</f>
        <v>7000</v>
      </c>
      <c r="H165" s="54">
        <f t="shared" si="32"/>
        <v>227668</v>
      </c>
      <c r="I165" s="54">
        <f t="shared" si="32"/>
        <v>227668</v>
      </c>
      <c r="J165" s="54">
        <f t="shared" si="32"/>
        <v>227664</v>
      </c>
      <c r="K165" s="54">
        <f t="shared" si="32"/>
        <v>0</v>
      </c>
      <c r="L165" s="54">
        <f t="shared" si="32"/>
        <v>0</v>
      </c>
      <c r="M165" s="31">
        <f>SUM(G165:L165)</f>
        <v>690000</v>
      </c>
    </row>
    <row r="166" spans="1:13" ht="24.75" customHeight="1" thickTop="1">
      <c r="A166" s="32">
        <v>921</v>
      </c>
      <c r="B166" s="14">
        <v>92109</v>
      </c>
      <c r="C166" s="14">
        <v>6050</v>
      </c>
      <c r="D166" s="174" t="s">
        <v>94</v>
      </c>
      <c r="E166" s="15">
        <v>13270</v>
      </c>
      <c r="F166" s="16" t="s">
        <v>8</v>
      </c>
      <c r="G166" s="18">
        <v>9000</v>
      </c>
      <c r="H166" s="17"/>
      <c r="I166" s="17"/>
      <c r="J166" s="17"/>
      <c r="K166" s="17"/>
      <c r="L166" s="50"/>
      <c r="M166" s="129">
        <f>SUM(F166:L166)</f>
        <v>9000</v>
      </c>
    </row>
    <row r="167" spans="1:13" ht="16.5" customHeight="1">
      <c r="A167" s="32"/>
      <c r="B167" s="33"/>
      <c r="C167" s="33"/>
      <c r="D167" s="174"/>
      <c r="E167" s="15">
        <f>SUM(G167:L167)</f>
        <v>395500</v>
      </c>
      <c r="F167" s="21" t="s">
        <v>9</v>
      </c>
      <c r="G167" s="22"/>
      <c r="H167" s="22">
        <v>131834</v>
      </c>
      <c r="I167" s="22">
        <v>131834</v>
      </c>
      <c r="J167" s="22">
        <v>131832</v>
      </c>
      <c r="K167" s="22"/>
      <c r="L167" s="23"/>
      <c r="M167" s="129">
        <f>SUM(F167:L167)</f>
        <v>395500</v>
      </c>
    </row>
    <row r="168" spans="1:13" ht="24.75" customHeight="1">
      <c r="A168" s="32"/>
      <c r="B168" s="33"/>
      <c r="C168" s="33"/>
      <c r="D168" s="174"/>
      <c r="E168" s="15">
        <f>SUM(G168:L168)</f>
        <v>0</v>
      </c>
      <c r="F168" s="21" t="s">
        <v>10</v>
      </c>
      <c r="G168" s="22"/>
      <c r="H168" s="22"/>
      <c r="I168" s="22"/>
      <c r="J168" s="22"/>
      <c r="K168" s="22"/>
      <c r="L168" s="23"/>
      <c r="M168" s="129">
        <f>SUM(F168:L168)</f>
        <v>0</v>
      </c>
    </row>
    <row r="169" spans="1:13" ht="14.25" customHeight="1">
      <c r="A169" s="32"/>
      <c r="B169" s="33"/>
      <c r="C169" s="33"/>
      <c r="D169" s="152"/>
      <c r="E169" s="15">
        <f>SUM(G169:L169)</f>
        <v>0</v>
      </c>
      <c r="F169" s="77" t="s">
        <v>11</v>
      </c>
      <c r="G169" s="22"/>
      <c r="H169" s="22"/>
      <c r="I169" s="22"/>
      <c r="J169" s="22"/>
      <c r="K169" s="22"/>
      <c r="L169" s="23"/>
      <c r="M169" s="129">
        <f>SUM(F169:L169)</f>
        <v>0</v>
      </c>
    </row>
    <row r="170" spans="1:13" ht="23.25" customHeight="1" thickBot="1">
      <c r="A170" s="32"/>
      <c r="B170" s="33"/>
      <c r="C170" s="33"/>
      <c r="D170" s="152"/>
      <c r="E170" s="15">
        <f>SUM(G170:L170)</f>
        <v>395500</v>
      </c>
      <c r="F170" s="78" t="s">
        <v>42</v>
      </c>
      <c r="G170" s="27"/>
      <c r="H170" s="27">
        <v>131834</v>
      </c>
      <c r="I170" s="27">
        <v>131834</v>
      </c>
      <c r="J170" s="27">
        <v>131832</v>
      </c>
      <c r="K170" s="27"/>
      <c r="L170" s="28"/>
      <c r="M170" s="129">
        <f>SUM(F170:L170)</f>
        <v>395500</v>
      </c>
    </row>
    <row r="171" spans="1:13" ht="15.75" customHeight="1" thickBot="1" thickTop="1">
      <c r="A171" s="153"/>
      <c r="B171" s="154"/>
      <c r="C171" s="154"/>
      <c r="D171" s="151" t="s">
        <v>95</v>
      </c>
      <c r="E171" s="29">
        <f>SUM(E166:E170)</f>
        <v>804270</v>
      </c>
      <c r="F171" s="30" t="s">
        <v>13</v>
      </c>
      <c r="G171" s="54">
        <f aca="true" t="shared" si="33" ref="G171:L171">SUM(G166:G170)</f>
        <v>9000</v>
      </c>
      <c r="H171" s="54">
        <f t="shared" si="33"/>
        <v>263668</v>
      </c>
      <c r="I171" s="54">
        <f t="shared" si="33"/>
        <v>263668</v>
      </c>
      <c r="J171" s="54">
        <f t="shared" si="33"/>
        <v>263664</v>
      </c>
      <c r="K171" s="54">
        <f t="shared" si="33"/>
        <v>0</v>
      </c>
      <c r="L171" s="54">
        <f t="shared" si="33"/>
        <v>0</v>
      </c>
      <c r="M171" s="31">
        <f>SUM(G171:L171)</f>
        <v>800000</v>
      </c>
    </row>
    <row r="172" spans="1:13" ht="16.5" customHeight="1" thickBot="1" thickTop="1">
      <c r="A172" s="169" t="s">
        <v>36</v>
      </c>
      <c r="B172" s="170"/>
      <c r="C172" s="170"/>
      <c r="D172" s="171"/>
      <c r="E172" s="116">
        <f>SUM(E171,E165,E159,E153)</f>
        <v>3258300</v>
      </c>
      <c r="F172" s="116"/>
      <c r="G172" s="116">
        <f>SUM(G171,G165,G159,G153)</f>
        <v>31000</v>
      </c>
      <c r="H172" s="116">
        <f aca="true" t="shared" si="34" ref="H172:M172">SUM(H171,H165,H159,H153)</f>
        <v>1069670</v>
      </c>
      <c r="I172" s="116">
        <f t="shared" si="34"/>
        <v>1069670</v>
      </c>
      <c r="J172" s="116">
        <f t="shared" si="34"/>
        <v>1069660</v>
      </c>
      <c r="K172" s="116">
        <f t="shared" si="34"/>
        <v>0</v>
      </c>
      <c r="L172" s="116">
        <f t="shared" si="34"/>
        <v>0</v>
      </c>
      <c r="M172" s="116">
        <f t="shared" si="34"/>
        <v>3240000</v>
      </c>
    </row>
    <row r="173" spans="1:13" ht="17.25" customHeight="1" thickBot="1" thickTop="1">
      <c r="A173" s="117"/>
      <c r="B173" s="117"/>
      <c r="C173" s="117"/>
      <c r="D173" s="118" t="s">
        <v>67</v>
      </c>
      <c r="E173" s="150">
        <f>SUM(E172,E144)</f>
        <v>69475197</v>
      </c>
      <c r="F173" s="150"/>
      <c r="G173" s="150">
        <f aca="true" t="shared" si="35" ref="G173:M173">SUM(G172,G144)</f>
        <v>8399838</v>
      </c>
      <c r="H173" s="150">
        <f t="shared" si="35"/>
        <v>31108104</v>
      </c>
      <c r="I173" s="150">
        <f t="shared" si="35"/>
        <v>7634170</v>
      </c>
      <c r="J173" s="150">
        <f t="shared" si="35"/>
        <v>1569660</v>
      </c>
      <c r="K173" s="150">
        <f t="shared" si="35"/>
        <v>500000</v>
      </c>
      <c r="L173" s="150">
        <f t="shared" si="35"/>
        <v>20190000</v>
      </c>
      <c r="M173" s="150">
        <f t="shared" si="35"/>
        <v>69401772</v>
      </c>
    </row>
    <row r="174" spans="1:13" ht="29.25" customHeight="1" thickTop="1">
      <c r="A174" s="48"/>
      <c r="M174">
        <v>6</v>
      </c>
    </row>
    <row r="175" spans="1:13" ht="38.25" customHeight="1">
      <c r="A175" s="146"/>
      <c r="M175" s="142"/>
    </row>
    <row r="176" ht="15" customHeight="1"/>
    <row r="177" ht="17.25" customHeight="1"/>
    <row r="181" ht="23.25" customHeight="1"/>
    <row r="182" ht="16.5" customHeight="1"/>
    <row r="183" spans="1:13" s="49" customFormat="1" ht="12.7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s="117" customFormat="1" ht="1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ht="15.75" customHeight="1"/>
    <row r="190" ht="16.5" customHeight="1"/>
    <row r="221" ht="39.75" customHeight="1"/>
    <row r="222" ht="25.5" customHeight="1"/>
    <row r="223" ht="3" customHeight="1"/>
    <row r="228" ht="41.25" customHeight="1"/>
    <row r="229" ht="23.25" customHeight="1"/>
    <row r="234" ht="42.75" customHeight="1"/>
    <row r="235" ht="22.5" customHeight="1"/>
  </sheetData>
  <sheetProtection/>
  <mergeCells count="45">
    <mergeCell ref="A143:D143"/>
    <mergeCell ref="D34:D38"/>
    <mergeCell ref="D47:D50"/>
    <mergeCell ref="D52:D56"/>
    <mergeCell ref="D80:D84"/>
    <mergeCell ref="D86:D90"/>
    <mergeCell ref="D96:D100"/>
    <mergeCell ref="D110:D113"/>
    <mergeCell ref="D115:D119"/>
    <mergeCell ref="A122:D122"/>
    <mergeCell ref="D125:D129"/>
    <mergeCell ref="D74:D78"/>
    <mergeCell ref="G108:G109"/>
    <mergeCell ref="M108:M109"/>
    <mergeCell ref="D137:D138"/>
    <mergeCell ref="D108:D109"/>
    <mergeCell ref="E108:E109"/>
    <mergeCell ref="D102:D106"/>
    <mergeCell ref="A92:D92"/>
    <mergeCell ref="A93:D93"/>
    <mergeCell ref="A121:D121"/>
    <mergeCell ref="A59:D59"/>
    <mergeCell ref="D16:D20"/>
    <mergeCell ref="A58:D58"/>
    <mergeCell ref="F108:F109"/>
    <mergeCell ref="A30:D30"/>
    <mergeCell ref="A31:D31"/>
    <mergeCell ref="D40:D44"/>
    <mergeCell ref="D23:D28"/>
    <mergeCell ref="D63:D66"/>
    <mergeCell ref="D69:D72"/>
    <mergeCell ref="A5:M5"/>
    <mergeCell ref="A7:L7"/>
    <mergeCell ref="D10:D14"/>
    <mergeCell ref="L1:M1"/>
    <mergeCell ref="L3:M3"/>
    <mergeCell ref="L4:M4"/>
    <mergeCell ref="K2:M2"/>
    <mergeCell ref="A144:D144"/>
    <mergeCell ref="A172:D172"/>
    <mergeCell ref="D148:D149"/>
    <mergeCell ref="D150:D152"/>
    <mergeCell ref="D166:D168"/>
    <mergeCell ref="D160:D162"/>
    <mergeCell ref="D154:D156"/>
  </mergeCells>
  <printOptions horizontalCentered="1"/>
  <pageMargins left="0" right="0" top="1.3779527559055118" bottom="0.2362204724409449" header="0.5118110236220472" footer="0.5118110236220472"/>
  <pageSetup fitToHeight="0" fitToWidth="1" horizontalDpi="600" verticalDpi="600" orientation="landscape" paperSize="9" scale="84" r:id="rId1"/>
  <rowBreaks count="5" manualBreakCount="5">
    <brk id="32" max="12" man="1"/>
    <brk id="60" max="12" man="1"/>
    <brk id="94" max="12" man="1"/>
    <brk id="123" max="12" man="1"/>
    <brk id="14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L46"/>
  <sheetViews>
    <sheetView view="pageBreakPreview" zoomScale="75" zoomScaleNormal="75" zoomScaleSheetLayoutView="75" zoomScalePageLayoutView="0" workbookViewId="0" topLeftCell="A61">
      <selection activeCell="D10" sqref="D10"/>
    </sheetView>
  </sheetViews>
  <sheetFormatPr defaultColWidth="9.00390625" defaultRowHeight="12.75"/>
  <cols>
    <col min="1" max="1" width="4.25390625" style="0" customWidth="1"/>
    <col min="2" max="2" width="7.625" style="0" customWidth="1"/>
    <col min="3" max="3" width="6.375" style="0" customWidth="1"/>
    <col min="4" max="4" width="25.75390625" style="0" customWidth="1"/>
    <col min="5" max="5" width="13.25390625" style="0" customWidth="1"/>
    <col min="6" max="6" width="13.625" style="0" customWidth="1"/>
    <col min="7" max="7" width="12.125" style="0" customWidth="1"/>
    <col min="8" max="8" width="11.25390625" style="0" customWidth="1"/>
    <col min="9" max="9" width="11.75390625" style="0" customWidth="1"/>
    <col min="10" max="10" width="12.375" style="0" customWidth="1"/>
    <col min="11" max="11" width="11.375" style="0" customWidth="1"/>
    <col min="12" max="12" width="13.00390625" style="0" customWidth="1"/>
  </cols>
  <sheetData>
    <row r="2" spans="1:12" ht="27.75" customHeight="1">
      <c r="A2" s="1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  <c r="G2" s="3">
        <v>2008</v>
      </c>
      <c r="H2" s="3">
        <v>2009</v>
      </c>
      <c r="I2" s="3">
        <v>2010</v>
      </c>
      <c r="J2" s="3">
        <v>2011</v>
      </c>
      <c r="K2" s="3">
        <v>2012</v>
      </c>
      <c r="L2" s="6">
        <v>2013</v>
      </c>
    </row>
    <row r="3" spans="1:12" ht="15.75">
      <c r="A3" s="7">
        <v>600</v>
      </c>
      <c r="B3" s="8">
        <v>60016</v>
      </c>
      <c r="C3" s="8">
        <v>6050</v>
      </c>
      <c r="D3" s="9" t="s">
        <v>6</v>
      </c>
      <c r="E3" s="10"/>
      <c r="F3" s="11"/>
      <c r="G3" s="11"/>
      <c r="H3" s="11"/>
      <c r="I3" s="11"/>
      <c r="J3" s="11"/>
      <c r="K3" s="11"/>
      <c r="L3" s="12"/>
    </row>
    <row r="4" spans="1:12" ht="13.5" customHeight="1">
      <c r="A4" s="13"/>
      <c r="B4" s="14"/>
      <c r="C4" s="14"/>
      <c r="D4" s="158" t="s">
        <v>7</v>
      </c>
      <c r="E4" s="15">
        <f>SUM(G4:L4)</f>
        <v>2000000</v>
      </c>
      <c r="F4" s="16" t="s">
        <v>8</v>
      </c>
      <c r="G4" s="17"/>
      <c r="H4" s="17"/>
      <c r="I4" s="18">
        <v>500000</v>
      </c>
      <c r="J4" s="18">
        <v>500000</v>
      </c>
      <c r="K4" s="18">
        <v>500000</v>
      </c>
      <c r="L4" s="19">
        <v>500000</v>
      </c>
    </row>
    <row r="5" spans="1:12" ht="15.75">
      <c r="A5" s="13"/>
      <c r="B5" s="14"/>
      <c r="C5" s="14"/>
      <c r="D5" s="158"/>
      <c r="E5" s="20">
        <f>SUM(G5:L5)</f>
        <v>0</v>
      </c>
      <c r="F5" s="21" t="s">
        <v>9</v>
      </c>
      <c r="G5" s="22"/>
      <c r="H5" s="22"/>
      <c r="I5" s="22"/>
      <c r="J5" s="22"/>
      <c r="K5" s="22"/>
      <c r="L5" s="23"/>
    </row>
    <row r="6" spans="1:12" ht="14.25" customHeight="1">
      <c r="A6" s="13"/>
      <c r="B6" s="14"/>
      <c r="C6" s="14"/>
      <c r="D6" s="158"/>
      <c r="E6" s="20">
        <f>SUM(G6:L6)</f>
        <v>0</v>
      </c>
      <c r="F6" s="21" t="s">
        <v>10</v>
      </c>
      <c r="G6" s="22"/>
      <c r="H6" s="22"/>
      <c r="I6" s="22"/>
      <c r="J6" s="22"/>
      <c r="K6" s="22"/>
      <c r="L6" s="23"/>
    </row>
    <row r="7" spans="1:12" ht="25.5" customHeight="1">
      <c r="A7" s="13"/>
      <c r="B7" s="14"/>
      <c r="C7" s="14"/>
      <c r="D7" s="158"/>
      <c r="E7" s="20">
        <f>SUM(G7:L7)</f>
        <v>0</v>
      </c>
      <c r="F7" s="24" t="s">
        <v>11</v>
      </c>
      <c r="G7" s="22"/>
      <c r="H7" s="22"/>
      <c r="I7" s="22"/>
      <c r="J7" s="22"/>
      <c r="K7" s="22"/>
      <c r="L7" s="23"/>
    </row>
    <row r="8" spans="1:12" ht="50.25" customHeight="1">
      <c r="A8" s="13"/>
      <c r="B8" s="14"/>
      <c r="C8" s="14"/>
      <c r="D8" s="158"/>
      <c r="E8" s="25">
        <f>SUM(G8:L8)</f>
        <v>0</v>
      </c>
      <c r="F8" s="26" t="s">
        <v>12</v>
      </c>
      <c r="G8" s="27"/>
      <c r="H8" s="27"/>
      <c r="I8" s="27"/>
      <c r="J8" s="27"/>
      <c r="K8" s="27"/>
      <c r="L8" s="28"/>
    </row>
    <row r="9" spans="1:12" ht="27" customHeight="1">
      <c r="A9" s="13"/>
      <c r="B9" s="14"/>
      <c r="C9" s="14"/>
      <c r="D9" s="158"/>
      <c r="E9" s="29">
        <f>SUM(E4:E8)</f>
        <v>2000000</v>
      </c>
      <c r="F9" s="30" t="s">
        <v>13</v>
      </c>
      <c r="G9" s="29">
        <f aca="true" t="shared" si="0" ref="G9:L9">SUM(G4:G8)</f>
        <v>0</v>
      </c>
      <c r="H9" s="29">
        <f t="shared" si="0"/>
        <v>0</v>
      </c>
      <c r="I9" s="29">
        <f t="shared" si="0"/>
        <v>500000</v>
      </c>
      <c r="J9" s="29">
        <f t="shared" si="0"/>
        <v>500000</v>
      </c>
      <c r="K9" s="29">
        <f t="shared" si="0"/>
        <v>500000</v>
      </c>
      <c r="L9" s="31">
        <f t="shared" si="0"/>
        <v>500000</v>
      </c>
    </row>
    <row r="10" spans="1:12" ht="15.75">
      <c r="A10" s="32"/>
      <c r="B10" s="33"/>
      <c r="C10" s="33"/>
      <c r="D10" s="159" t="s">
        <v>14</v>
      </c>
      <c r="E10" s="34">
        <f>SUM(G10:L10)</f>
        <v>1200000</v>
      </c>
      <c r="F10" s="35" t="s">
        <v>8</v>
      </c>
      <c r="G10" s="36"/>
      <c r="H10" s="37">
        <v>600000</v>
      </c>
      <c r="I10" s="37">
        <v>600000</v>
      </c>
      <c r="J10" s="36"/>
      <c r="K10" s="36"/>
      <c r="L10" s="38"/>
    </row>
    <row r="11" spans="1:12" ht="13.5" customHeight="1">
      <c r="A11" s="32"/>
      <c r="B11" s="33"/>
      <c r="C11" s="33"/>
      <c r="D11" s="159"/>
      <c r="E11" s="20">
        <f>SUM(G11:L11)</f>
        <v>0</v>
      </c>
      <c r="F11" s="21" t="s">
        <v>9</v>
      </c>
      <c r="G11" s="22"/>
      <c r="H11" s="22"/>
      <c r="I11" s="22"/>
      <c r="J11" s="22"/>
      <c r="K11" s="22"/>
      <c r="L11" s="23"/>
    </row>
    <row r="12" spans="1:12" ht="14.25" customHeight="1">
      <c r="A12" s="32"/>
      <c r="B12" s="33"/>
      <c r="C12" s="33"/>
      <c r="D12" s="159"/>
      <c r="E12" s="20">
        <f>SUM(G12:L12)</f>
        <v>0</v>
      </c>
      <c r="F12" s="21" t="s">
        <v>10</v>
      </c>
      <c r="G12" s="22"/>
      <c r="H12" s="22"/>
      <c r="I12" s="22"/>
      <c r="J12" s="22"/>
      <c r="K12" s="22"/>
      <c r="L12" s="23"/>
    </row>
    <row r="13" spans="1:12" ht="27" customHeight="1">
      <c r="A13" s="32"/>
      <c r="B13" s="33"/>
      <c r="C13" s="33"/>
      <c r="D13" s="159"/>
      <c r="E13" s="20">
        <f>SUM(G13:L13)</f>
        <v>0</v>
      </c>
      <c r="F13" s="24" t="s">
        <v>11</v>
      </c>
      <c r="G13" s="22"/>
      <c r="H13" s="22"/>
      <c r="I13" s="22"/>
      <c r="J13" s="22"/>
      <c r="K13" s="22"/>
      <c r="L13" s="23"/>
    </row>
    <row r="14" spans="1:12" ht="48.75" customHeight="1">
      <c r="A14" s="32"/>
      <c r="B14" s="33"/>
      <c r="C14" s="33"/>
      <c r="D14" s="159"/>
      <c r="E14" s="25">
        <f>SUM(G14:L14)</f>
        <v>0</v>
      </c>
      <c r="F14" s="26" t="s">
        <v>12</v>
      </c>
      <c r="G14" s="27"/>
      <c r="H14" s="27"/>
      <c r="I14" s="27"/>
      <c r="J14" s="27"/>
      <c r="K14" s="27"/>
      <c r="L14" s="28"/>
    </row>
    <row r="15" spans="1:12" ht="24" customHeight="1">
      <c r="A15" s="13"/>
      <c r="B15" s="14"/>
      <c r="C15" s="14"/>
      <c r="D15" s="159"/>
      <c r="E15" s="29">
        <f>SUM(E10:E14)</f>
        <v>1200000</v>
      </c>
      <c r="F15" s="30" t="s">
        <v>13</v>
      </c>
      <c r="G15" s="29">
        <f aca="true" t="shared" si="1" ref="G15:L15">SUM(G10:G14)</f>
        <v>0</v>
      </c>
      <c r="H15" s="29">
        <f t="shared" si="1"/>
        <v>600000</v>
      </c>
      <c r="I15" s="29">
        <f t="shared" si="1"/>
        <v>600000</v>
      </c>
      <c r="J15" s="29">
        <f t="shared" si="1"/>
        <v>0</v>
      </c>
      <c r="K15" s="29">
        <f t="shared" si="1"/>
        <v>0</v>
      </c>
      <c r="L15" s="31">
        <f t="shared" si="1"/>
        <v>0</v>
      </c>
    </row>
    <row r="16" spans="1:12" ht="15.75">
      <c r="A16" s="32"/>
      <c r="B16" s="33"/>
      <c r="C16" s="33"/>
      <c r="D16" s="160" t="s">
        <v>68</v>
      </c>
      <c r="E16" s="34">
        <f>SUM(G16:L16)</f>
        <v>200000</v>
      </c>
      <c r="F16" s="35" t="s">
        <v>8</v>
      </c>
      <c r="G16" s="39">
        <v>200000</v>
      </c>
      <c r="H16" s="36"/>
      <c r="I16" s="36"/>
      <c r="J16" s="36"/>
      <c r="K16" s="36"/>
      <c r="L16" s="38"/>
    </row>
    <row r="17" spans="1:12" ht="13.5" customHeight="1">
      <c r="A17" s="32"/>
      <c r="B17" s="33"/>
      <c r="C17" s="33"/>
      <c r="D17" s="160"/>
      <c r="E17" s="20">
        <f>SUM(G17:L17)</f>
        <v>0</v>
      </c>
      <c r="F17" s="21" t="s">
        <v>9</v>
      </c>
      <c r="G17" s="22"/>
      <c r="H17" s="22"/>
      <c r="I17" s="22"/>
      <c r="J17" s="22"/>
      <c r="K17" s="22"/>
      <c r="L17" s="23"/>
    </row>
    <row r="18" spans="1:12" ht="13.5" customHeight="1">
      <c r="A18" s="32"/>
      <c r="B18" s="33"/>
      <c r="C18" s="33"/>
      <c r="D18" s="160"/>
      <c r="E18" s="20">
        <f>SUM(G18:L18)</f>
        <v>0</v>
      </c>
      <c r="F18" s="21" t="s">
        <v>10</v>
      </c>
      <c r="G18" s="22"/>
      <c r="H18" s="22"/>
      <c r="I18" s="22"/>
      <c r="J18" s="22"/>
      <c r="K18" s="22"/>
      <c r="L18" s="23"/>
    </row>
    <row r="19" spans="1:12" ht="26.25" customHeight="1">
      <c r="A19" s="32"/>
      <c r="B19" s="33"/>
      <c r="C19" s="33"/>
      <c r="D19" s="160"/>
      <c r="E19" s="20">
        <f>SUM(G19:L19)</f>
        <v>0</v>
      </c>
      <c r="F19" s="24" t="s">
        <v>11</v>
      </c>
      <c r="G19" s="22"/>
      <c r="H19" s="22"/>
      <c r="I19" s="22"/>
      <c r="J19" s="22"/>
      <c r="K19" s="22"/>
      <c r="L19" s="23"/>
    </row>
    <row r="20" spans="1:12" ht="50.25" customHeight="1">
      <c r="A20" s="32"/>
      <c r="B20" s="33"/>
      <c r="C20" s="33"/>
      <c r="D20" s="160"/>
      <c r="E20" s="25">
        <f>SUM(G20:L20)</f>
        <v>0</v>
      </c>
      <c r="F20" s="26" t="s">
        <v>12</v>
      </c>
      <c r="G20" s="27"/>
      <c r="H20" s="27"/>
      <c r="I20" s="27"/>
      <c r="J20" s="27"/>
      <c r="K20" s="27"/>
      <c r="L20" s="28"/>
    </row>
    <row r="21" spans="1:12" ht="22.5" customHeight="1">
      <c r="A21" s="13"/>
      <c r="B21" s="14"/>
      <c r="C21" s="14"/>
      <c r="D21" s="160"/>
      <c r="E21" s="40">
        <f>SUM(E16:E20)</f>
        <v>200000</v>
      </c>
      <c r="F21" s="41" t="s">
        <v>13</v>
      </c>
      <c r="G21" s="40">
        <f aca="true" t="shared" si="2" ref="G21:L21">SUM(G16:G20)</f>
        <v>200000</v>
      </c>
      <c r="H21" s="40">
        <f t="shared" si="2"/>
        <v>0</v>
      </c>
      <c r="I21" s="40">
        <f t="shared" si="2"/>
        <v>0</v>
      </c>
      <c r="J21" s="40">
        <f t="shared" si="2"/>
        <v>0</v>
      </c>
      <c r="K21" s="40">
        <f t="shared" si="2"/>
        <v>0</v>
      </c>
      <c r="L21" s="42">
        <f t="shared" si="2"/>
        <v>0</v>
      </c>
    </row>
    <row r="22" spans="1:12" ht="15">
      <c r="A22" s="161" t="s">
        <v>16</v>
      </c>
      <c r="B22" s="161"/>
      <c r="C22" s="161"/>
      <c r="D22" s="161"/>
      <c r="E22" s="43">
        <f>SUM(E9,E15,E21)</f>
        <v>3400000</v>
      </c>
      <c r="F22" s="44"/>
      <c r="G22" s="43">
        <f aca="true" t="shared" si="3" ref="G22:L22">SUM(G9,G15,G21)</f>
        <v>200000</v>
      </c>
      <c r="H22" s="43">
        <f t="shared" si="3"/>
        <v>600000</v>
      </c>
      <c r="I22" s="43">
        <f t="shared" si="3"/>
        <v>1100000</v>
      </c>
      <c r="J22" s="43">
        <f t="shared" si="3"/>
        <v>500000</v>
      </c>
      <c r="K22" s="43">
        <f t="shared" si="3"/>
        <v>500000</v>
      </c>
      <c r="L22" s="45">
        <f t="shared" si="3"/>
        <v>500000</v>
      </c>
    </row>
    <row r="23" ht="12.75">
      <c r="L23" s="120">
        <v>1</v>
      </c>
    </row>
    <row r="25" spans="1:12" ht="25.5">
      <c r="A25" s="1" t="s">
        <v>0</v>
      </c>
      <c r="B25" s="2" t="s">
        <v>1</v>
      </c>
      <c r="C25" s="2" t="s">
        <v>2</v>
      </c>
      <c r="D25" s="3" t="s">
        <v>3</v>
      </c>
      <c r="E25" s="4" t="s">
        <v>4</v>
      </c>
      <c r="F25" s="5" t="s">
        <v>5</v>
      </c>
      <c r="G25" s="3">
        <v>2008</v>
      </c>
      <c r="H25" s="3">
        <v>2009</v>
      </c>
      <c r="I25" s="3">
        <v>2010</v>
      </c>
      <c r="J25" s="3">
        <v>2011</v>
      </c>
      <c r="K25" s="3">
        <v>2012</v>
      </c>
      <c r="L25" s="6">
        <v>2013</v>
      </c>
    </row>
    <row r="26" spans="1:12" ht="15.75" customHeight="1">
      <c r="A26" s="7">
        <v>600</v>
      </c>
      <c r="B26" s="8">
        <v>60016</v>
      </c>
      <c r="C26" s="8">
        <v>6050</v>
      </c>
      <c r="D26" s="163" t="s">
        <v>69</v>
      </c>
      <c r="E26" s="10"/>
      <c r="F26" s="11"/>
      <c r="G26" s="11"/>
      <c r="H26" s="11"/>
      <c r="I26" s="11"/>
      <c r="J26" s="11"/>
      <c r="K26" s="11"/>
      <c r="L26" s="12"/>
    </row>
    <row r="27" spans="1:12" ht="15.75">
      <c r="A27" s="13"/>
      <c r="B27" s="14"/>
      <c r="C27" s="14"/>
      <c r="D27" s="163"/>
      <c r="E27" s="15">
        <v>1000000</v>
      </c>
      <c r="F27" s="16" t="s">
        <v>8</v>
      </c>
      <c r="G27" s="17"/>
      <c r="H27" s="17">
        <v>1000000</v>
      </c>
      <c r="I27" s="18"/>
      <c r="J27" s="18"/>
      <c r="K27" s="18"/>
      <c r="L27" s="19"/>
    </row>
    <row r="28" spans="1:12" ht="15.75">
      <c r="A28" s="13"/>
      <c r="B28" s="14"/>
      <c r="C28" s="14"/>
      <c r="D28" s="163"/>
      <c r="E28" s="20">
        <f>SUM(G28:L28)</f>
        <v>0</v>
      </c>
      <c r="F28" s="21" t="s">
        <v>9</v>
      </c>
      <c r="G28" s="22"/>
      <c r="H28" s="22"/>
      <c r="I28" s="22"/>
      <c r="J28" s="22"/>
      <c r="K28" s="22"/>
      <c r="L28" s="23"/>
    </row>
    <row r="29" spans="1:12" ht="15.75">
      <c r="A29" s="13"/>
      <c r="B29" s="14"/>
      <c r="C29" s="14"/>
      <c r="D29" s="163"/>
      <c r="E29" s="20">
        <f>SUM(G29:L29)</f>
        <v>0</v>
      </c>
      <c r="F29" s="21" t="s">
        <v>10</v>
      </c>
      <c r="G29" s="22"/>
      <c r="H29" s="22"/>
      <c r="I29" s="22"/>
      <c r="J29" s="22"/>
      <c r="K29" s="22"/>
      <c r="L29" s="23"/>
    </row>
    <row r="30" spans="1:12" ht="25.5">
      <c r="A30" s="13"/>
      <c r="B30" s="14"/>
      <c r="C30" s="14"/>
      <c r="D30" s="163"/>
      <c r="E30" s="20">
        <f>SUM(G30:L30)</f>
        <v>0</v>
      </c>
      <c r="F30" s="24" t="s">
        <v>11</v>
      </c>
      <c r="G30" s="22"/>
      <c r="H30" s="22"/>
      <c r="I30" s="22"/>
      <c r="J30" s="22"/>
      <c r="K30" s="22"/>
      <c r="L30" s="23"/>
    </row>
    <row r="31" spans="1:12" ht="51">
      <c r="A31" s="13"/>
      <c r="B31" s="14"/>
      <c r="C31" s="14"/>
      <c r="D31" s="163"/>
      <c r="E31" s="25">
        <f>SUM(G31:L31)</f>
        <v>0</v>
      </c>
      <c r="F31" s="26" t="s">
        <v>12</v>
      </c>
      <c r="G31" s="27"/>
      <c r="H31" s="27"/>
      <c r="I31" s="27"/>
      <c r="J31" s="27"/>
      <c r="K31" s="27"/>
      <c r="L31" s="28"/>
    </row>
    <row r="32" spans="1:12" ht="16.5">
      <c r="A32" s="13"/>
      <c r="B32" s="14"/>
      <c r="C32" s="14"/>
      <c r="D32" s="163"/>
      <c r="E32" s="29">
        <f>SUM(E27:E31)</f>
        <v>1000000</v>
      </c>
      <c r="F32" s="30" t="s">
        <v>13</v>
      </c>
      <c r="G32" s="29">
        <f aca="true" t="shared" si="4" ref="G32:L32">SUM(G27:G31)</f>
        <v>0</v>
      </c>
      <c r="H32" s="54">
        <f t="shared" si="4"/>
        <v>1000000</v>
      </c>
      <c r="I32" s="29">
        <f t="shared" si="4"/>
        <v>0</v>
      </c>
      <c r="J32" s="29">
        <f t="shared" si="4"/>
        <v>0</v>
      </c>
      <c r="K32" s="29">
        <f t="shared" si="4"/>
        <v>0</v>
      </c>
      <c r="L32" s="31">
        <f t="shared" si="4"/>
        <v>0</v>
      </c>
    </row>
    <row r="33" spans="1:12" ht="16.5" customHeight="1">
      <c r="A33" s="32"/>
      <c r="B33" s="33"/>
      <c r="C33" s="33"/>
      <c r="D33" s="159" t="s">
        <v>70</v>
      </c>
      <c r="E33" s="34">
        <f>SUM(G33:L33)</f>
        <v>400000</v>
      </c>
      <c r="F33" s="35" t="s">
        <v>8</v>
      </c>
      <c r="G33" s="36"/>
      <c r="H33" s="37"/>
      <c r="I33" s="37">
        <v>400000</v>
      </c>
      <c r="J33" s="36"/>
      <c r="K33" s="36"/>
      <c r="L33" s="38"/>
    </row>
    <row r="34" spans="1:12" ht="15.75">
      <c r="A34" s="32"/>
      <c r="B34" s="33"/>
      <c r="C34" s="33"/>
      <c r="D34" s="159"/>
      <c r="E34" s="20">
        <f>SUM(G34:L34)</f>
        <v>0</v>
      </c>
      <c r="F34" s="21" t="s">
        <v>9</v>
      </c>
      <c r="G34" s="22"/>
      <c r="H34" s="22"/>
      <c r="I34" s="22"/>
      <c r="J34" s="22"/>
      <c r="K34" s="22"/>
      <c r="L34" s="23"/>
    </row>
    <row r="35" spans="1:12" ht="15.75">
      <c r="A35" s="32"/>
      <c r="B35" s="33"/>
      <c r="C35" s="33"/>
      <c r="D35" s="159"/>
      <c r="E35" s="20">
        <f>SUM(G35:L35)</f>
        <v>0</v>
      </c>
      <c r="F35" s="21" t="s">
        <v>10</v>
      </c>
      <c r="G35" s="22"/>
      <c r="H35" s="22"/>
      <c r="I35" s="22"/>
      <c r="J35" s="22"/>
      <c r="K35" s="22"/>
      <c r="L35" s="23"/>
    </row>
    <row r="36" spans="1:12" ht="25.5">
      <c r="A36" s="32"/>
      <c r="B36" s="33"/>
      <c r="C36" s="33"/>
      <c r="D36" s="159"/>
      <c r="E36" s="20">
        <f>SUM(G36:L36)</f>
        <v>0</v>
      </c>
      <c r="F36" s="24" t="s">
        <v>11</v>
      </c>
      <c r="G36" s="22"/>
      <c r="H36" s="22"/>
      <c r="I36" s="22"/>
      <c r="J36" s="22"/>
      <c r="K36" s="22"/>
      <c r="L36" s="23"/>
    </row>
    <row r="37" spans="1:12" ht="51">
      <c r="A37" s="32"/>
      <c r="B37" s="33"/>
      <c r="C37" s="33"/>
      <c r="D37" s="159"/>
      <c r="E37" s="25">
        <f>SUM(G37:L37)</f>
        <v>0</v>
      </c>
      <c r="F37" s="26" t="s">
        <v>12</v>
      </c>
      <c r="G37" s="27"/>
      <c r="H37" s="27"/>
      <c r="I37" s="27"/>
      <c r="J37" s="27"/>
      <c r="K37" s="27"/>
      <c r="L37" s="28"/>
    </row>
    <row r="38" spans="1:12" ht="16.5">
      <c r="A38" s="13"/>
      <c r="B38" s="14"/>
      <c r="C38" s="14"/>
      <c r="D38" s="159"/>
      <c r="E38" s="29">
        <f>SUM(E33:E37)</f>
        <v>400000</v>
      </c>
      <c r="F38" s="30" t="s">
        <v>13</v>
      </c>
      <c r="G38" s="29">
        <f aca="true" t="shared" si="5" ref="G38:L38">SUM(G33:G37)</f>
        <v>0</v>
      </c>
      <c r="H38" s="29">
        <f t="shared" si="5"/>
        <v>0</v>
      </c>
      <c r="I38" s="29">
        <f t="shared" si="5"/>
        <v>400000</v>
      </c>
      <c r="J38" s="29">
        <f t="shared" si="5"/>
        <v>0</v>
      </c>
      <c r="K38" s="29">
        <f t="shared" si="5"/>
        <v>0</v>
      </c>
      <c r="L38" s="31">
        <f t="shared" si="5"/>
        <v>0</v>
      </c>
    </row>
    <row r="39" spans="1:12" ht="16.5" customHeight="1">
      <c r="A39" s="32"/>
      <c r="B39" s="33"/>
      <c r="C39" s="33"/>
      <c r="D39" s="160" t="s">
        <v>71</v>
      </c>
      <c r="E39" s="34">
        <f>SUM(G39:L39)</f>
        <v>800000</v>
      </c>
      <c r="F39" s="35" t="s">
        <v>8</v>
      </c>
      <c r="G39" s="39">
        <v>800000</v>
      </c>
      <c r="H39" s="36"/>
      <c r="I39" s="36"/>
      <c r="J39" s="36"/>
      <c r="K39" s="36"/>
      <c r="L39" s="38"/>
    </row>
    <row r="40" spans="1:12" ht="15.75">
      <c r="A40" s="32"/>
      <c r="B40" s="33"/>
      <c r="C40" s="33"/>
      <c r="D40" s="160"/>
      <c r="E40" s="20">
        <f>SUM(G40:L40)</f>
        <v>0</v>
      </c>
      <c r="F40" s="21" t="s">
        <v>9</v>
      </c>
      <c r="G40" s="22"/>
      <c r="H40" s="22"/>
      <c r="I40" s="22"/>
      <c r="J40" s="22"/>
      <c r="K40" s="22"/>
      <c r="L40" s="23"/>
    </row>
    <row r="41" spans="1:12" ht="15.75">
      <c r="A41" s="32"/>
      <c r="B41" s="33"/>
      <c r="C41" s="33"/>
      <c r="D41" s="160"/>
      <c r="E41" s="20">
        <f>SUM(G41:L41)</f>
        <v>0</v>
      </c>
      <c r="F41" s="21" t="s">
        <v>10</v>
      </c>
      <c r="G41" s="22"/>
      <c r="H41" s="22"/>
      <c r="I41" s="22"/>
      <c r="J41" s="22"/>
      <c r="K41" s="22"/>
      <c r="L41" s="23"/>
    </row>
    <row r="42" spans="1:12" ht="25.5">
      <c r="A42" s="32"/>
      <c r="B42" s="33"/>
      <c r="C42" s="33"/>
      <c r="D42" s="160"/>
      <c r="E42" s="20">
        <f>SUM(G42:L42)</f>
        <v>0</v>
      </c>
      <c r="F42" s="24" t="s">
        <v>11</v>
      </c>
      <c r="G42" s="22"/>
      <c r="H42" s="22"/>
      <c r="I42" s="22"/>
      <c r="J42" s="22"/>
      <c r="K42" s="22"/>
      <c r="L42" s="23"/>
    </row>
    <row r="43" spans="1:12" ht="51">
      <c r="A43" s="32"/>
      <c r="B43" s="33"/>
      <c r="C43" s="33"/>
      <c r="D43" s="160"/>
      <c r="E43" s="25">
        <f>SUM(G43:L43)</f>
        <v>0</v>
      </c>
      <c r="F43" s="26" t="s">
        <v>12</v>
      </c>
      <c r="G43" s="27"/>
      <c r="H43" s="27"/>
      <c r="I43" s="27"/>
      <c r="J43" s="27"/>
      <c r="K43" s="27"/>
      <c r="L43" s="28"/>
    </row>
    <row r="44" spans="1:12" ht="16.5">
      <c r="A44" s="13"/>
      <c r="B44" s="14"/>
      <c r="C44" s="14"/>
      <c r="D44" s="160"/>
      <c r="E44" s="40">
        <f>SUM(E39:E43)</f>
        <v>800000</v>
      </c>
      <c r="F44" s="41" t="s">
        <v>13</v>
      </c>
      <c r="G44" s="40">
        <f aca="true" t="shared" si="6" ref="G44:L44">SUM(G39:G43)</f>
        <v>800000</v>
      </c>
      <c r="H44" s="40">
        <f t="shared" si="6"/>
        <v>0</v>
      </c>
      <c r="I44" s="40">
        <f t="shared" si="6"/>
        <v>0</v>
      </c>
      <c r="J44" s="40">
        <f t="shared" si="6"/>
        <v>0</v>
      </c>
      <c r="K44" s="40">
        <f t="shared" si="6"/>
        <v>0</v>
      </c>
      <c r="L44" s="42">
        <f t="shared" si="6"/>
        <v>0</v>
      </c>
    </row>
    <row r="45" spans="1:12" ht="15">
      <c r="A45" s="161" t="s">
        <v>16</v>
      </c>
      <c r="B45" s="161"/>
      <c r="C45" s="161"/>
      <c r="D45" s="161"/>
      <c r="E45" s="43">
        <f>SUM(E21+E32+E38+E44)</f>
        <v>2400000</v>
      </c>
      <c r="F45" s="44"/>
      <c r="G45" s="43">
        <f aca="true" t="shared" si="7" ref="G45:L45">SUM(G21+G32+G38+G44)</f>
        <v>1000000</v>
      </c>
      <c r="H45" s="43">
        <f t="shared" si="7"/>
        <v>1000000</v>
      </c>
      <c r="I45" s="43">
        <f t="shared" si="7"/>
        <v>400000</v>
      </c>
      <c r="J45" s="43">
        <f t="shared" si="7"/>
        <v>0</v>
      </c>
      <c r="K45" s="43">
        <f t="shared" si="7"/>
        <v>0</v>
      </c>
      <c r="L45" s="45">
        <f t="shared" si="7"/>
        <v>0</v>
      </c>
    </row>
    <row r="46" spans="1:12" ht="15">
      <c r="A46" s="46"/>
      <c r="B46" s="46"/>
      <c r="C46" s="46"/>
      <c r="D46" s="46"/>
      <c r="E46" s="47"/>
      <c r="F46" s="48"/>
      <c r="G46" s="47"/>
      <c r="H46" s="47"/>
      <c r="I46" s="47"/>
      <c r="J46" s="47"/>
      <c r="K46" s="47"/>
      <c r="L46" s="49">
        <v>2</v>
      </c>
    </row>
  </sheetData>
  <sheetProtection/>
  <mergeCells count="8">
    <mergeCell ref="D26:D32"/>
    <mergeCell ref="D33:D38"/>
    <mergeCell ref="D39:D44"/>
    <mergeCell ref="A45:D45"/>
    <mergeCell ref="D4:D9"/>
    <mergeCell ref="D10:D15"/>
    <mergeCell ref="D16:D21"/>
    <mergeCell ref="A22:D22"/>
  </mergeCells>
  <printOptions horizontalCentered="1" verticalCentered="1"/>
  <pageMargins left="0.39375" right="0.39375" top="0.5118055555555556" bottom="0.5513888888888889" header="0.5118055555555556" footer="0.5118055555555556"/>
  <pageSetup horizontalDpi="300" verticalDpi="300" orientation="landscape" paperSize="9" r:id="rId1"/>
  <headerFooter alignWithMargins="0">
    <oddHeader>&amp;C&amp;16WIELOLETNI PROGRAM INWESTYCYJNY GMINY USTRONIE MORSKIE na lata 2008 - 2013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Informatyk</cp:lastModifiedBy>
  <cp:lastPrinted>2008-06-10T12:31:19Z</cp:lastPrinted>
  <dcterms:created xsi:type="dcterms:W3CDTF">1997-02-26T13:46:56Z</dcterms:created>
  <dcterms:modified xsi:type="dcterms:W3CDTF">2008-06-24T10:45:50Z</dcterms:modified>
  <cp:category/>
  <cp:version/>
  <cp:contentType/>
  <cp:contentStatus/>
  <cp:revision>1</cp:revision>
</cp:coreProperties>
</file>